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70" yWindow="-315" windowWidth="13770" windowHeight="12210"/>
  </bookViews>
  <sheets>
    <sheet name="3" sheetId="1" r:id="rId1"/>
  </sheets>
  <externalReferences>
    <externalReference r:id="rId2"/>
    <externalReference r:id="rId3"/>
  </externalReferences>
  <definedNames>
    <definedName name="_xlnm.Print_Titles" localSheetId="0">'3'!$14:$17</definedName>
    <definedName name="_xlnm.Print_Area" localSheetId="0">'3'!$A$1:$AK$83</definedName>
  </definedNames>
  <calcPr calcId="152511"/>
</workbook>
</file>

<file path=xl/calcChain.xml><?xml version="1.0" encoding="utf-8"?>
<calcChain xmlns="http://schemas.openxmlformats.org/spreadsheetml/2006/main">
  <c r="P42" i="1" l="1"/>
  <c r="R42" i="1"/>
  <c r="Q18" i="1"/>
  <c r="S18" i="1"/>
  <c r="T18" i="1"/>
  <c r="P24" i="1"/>
  <c r="Q24" i="1"/>
  <c r="R24" i="1"/>
  <c r="S24" i="1"/>
  <c r="T24" i="1"/>
  <c r="O18" i="1"/>
  <c r="M24" i="1"/>
  <c r="N24" i="1"/>
  <c r="O24" i="1"/>
  <c r="L24" i="1"/>
  <c r="K18" i="1"/>
  <c r="K40" i="1"/>
  <c r="K24" i="1"/>
  <c r="K20" i="1"/>
  <c r="AF76" i="1" l="1"/>
  <c r="AF75" i="1"/>
  <c r="R40" i="1" l="1"/>
  <c r="Q40" i="1"/>
  <c r="Q42" i="1"/>
  <c r="AF41" i="1"/>
  <c r="K41" i="1" l="1"/>
  <c r="I78" i="1" l="1"/>
  <c r="I77" i="1"/>
  <c r="U18" i="1" l="1"/>
  <c r="AI76" i="1" l="1"/>
  <c r="AJ76" i="1"/>
  <c r="AJ75" i="1"/>
  <c r="AI75" i="1"/>
  <c r="AJ42" i="1"/>
  <c r="AJ41" i="1"/>
  <c r="P41" i="1" s="1"/>
  <c r="AI42" i="1"/>
  <c r="AI41" i="1"/>
  <c r="P40" i="1" l="1"/>
  <c r="P20" i="1" s="1"/>
  <c r="P18" i="1" s="1"/>
  <c r="S41" i="1"/>
  <c r="S40" i="1" s="1"/>
  <c r="Q74" i="1"/>
  <c r="K76" i="1"/>
  <c r="K75" i="1"/>
  <c r="L74" i="1"/>
  <c r="T78" i="1"/>
  <c r="T77" i="1"/>
  <c r="P77" i="1" l="1"/>
  <c r="AH77" i="1"/>
  <c r="O74" i="1"/>
  <c r="K74" i="1" s="1"/>
  <c r="P78" i="1"/>
  <c r="AH78" i="1"/>
  <c r="AJ78" i="1" s="1"/>
  <c r="AH74" i="1" l="1"/>
  <c r="AJ77" i="1"/>
  <c r="AJ19" i="1"/>
  <c r="AH24" i="1" l="1"/>
  <c r="AH18" i="1" s="1"/>
  <c r="AF20" i="1" l="1"/>
  <c r="T75" i="1" l="1"/>
  <c r="P75" i="1" s="1"/>
  <c r="T76" i="1"/>
  <c r="P76" i="1" s="1"/>
  <c r="AH20" i="1"/>
  <c r="I41" i="1"/>
  <c r="AF74" i="1"/>
  <c r="AJ74" i="1" s="1"/>
  <c r="P74" i="1" l="1"/>
  <c r="T74" i="1"/>
  <c r="S20" i="1"/>
  <c r="R20" i="1"/>
  <c r="R18" i="1" s="1"/>
  <c r="Q20" i="1" l="1"/>
  <c r="I76" i="1"/>
  <c r="K42" i="1"/>
  <c r="K31" i="1"/>
  <c r="K19" i="1" s="1"/>
  <c r="I75" i="1" l="1"/>
  <c r="I74" i="1" s="1"/>
  <c r="I24" i="1" s="1"/>
  <c r="AH19" i="1"/>
  <c r="F19" i="1" l="1"/>
  <c r="F18" i="1" s="1"/>
  <c r="E19" i="1"/>
  <c r="E18" i="1" s="1"/>
  <c r="I19" i="1"/>
  <c r="J19" i="1"/>
  <c r="J18" i="1" s="1"/>
  <c r="Q28" i="1"/>
  <c r="Q27" i="1" s="1"/>
  <c r="Q26" i="1" s="1"/>
  <c r="Q19" i="1" s="1"/>
  <c r="R28" i="1"/>
  <c r="R27" i="1" s="1"/>
  <c r="R26" i="1" s="1"/>
  <c r="R19" i="1" s="1"/>
  <c r="S28" i="1"/>
  <c r="S27" i="1" s="1"/>
  <c r="S26" i="1" s="1"/>
  <c r="S19" i="1" s="1"/>
  <c r="T28" i="1"/>
  <c r="T27" i="1" s="1"/>
  <c r="T26" i="1" s="1"/>
  <c r="T19" i="1" s="1"/>
  <c r="U28" i="1"/>
  <c r="U27" i="1" s="1"/>
  <c r="U26" i="1" s="1"/>
  <c r="U19" i="1" s="1"/>
  <c r="V28" i="1"/>
  <c r="V27" i="1" s="1"/>
  <c r="V26" i="1" s="1"/>
  <c r="V19" i="1" s="1"/>
  <c r="V18" i="1" s="1"/>
  <c r="W28" i="1"/>
  <c r="W27" i="1" s="1"/>
  <c r="W26" i="1" s="1"/>
  <c r="W19" i="1" s="1"/>
  <c r="W18" i="1" s="1"/>
  <c r="X28" i="1"/>
  <c r="X27" i="1" s="1"/>
  <c r="X26" i="1" s="1"/>
  <c r="X19" i="1" s="1"/>
  <c r="X18" i="1" s="1"/>
  <c r="Y28" i="1"/>
  <c r="Y27" i="1" s="1"/>
  <c r="Y26" i="1" s="1"/>
  <c r="Y19" i="1" s="1"/>
  <c r="Y18" i="1" s="1"/>
  <c r="Z28" i="1"/>
  <c r="Z27" i="1" s="1"/>
  <c r="Z26" i="1" s="1"/>
  <c r="Z19" i="1" s="1"/>
  <c r="Z18" i="1" s="1"/>
  <c r="AA28" i="1"/>
  <c r="AA27" i="1" s="1"/>
  <c r="AA26" i="1" s="1"/>
  <c r="AA19" i="1" s="1"/>
  <c r="AA18" i="1" s="1"/>
  <c r="AB28" i="1"/>
  <c r="AB27" i="1" s="1"/>
  <c r="AB26" i="1" s="1"/>
  <c r="AB19" i="1" s="1"/>
  <c r="AB18" i="1" s="1"/>
  <c r="AD19" i="1"/>
  <c r="AF19" i="1"/>
  <c r="AK19" i="1"/>
  <c r="G28" i="1"/>
  <c r="G27" i="1" s="1"/>
  <c r="G26" i="1" s="1"/>
  <c r="G19" i="1" s="1"/>
  <c r="G18" i="1" s="1"/>
  <c r="AD42" i="1" l="1"/>
  <c r="I42" i="1" l="1"/>
  <c r="I20" i="1" s="1"/>
  <c r="AD20" i="1"/>
  <c r="AJ20" i="1" s="1"/>
  <c r="AJ24" i="1" l="1"/>
  <c r="AJ18" i="1" s="1"/>
  <c r="AF24" i="1"/>
  <c r="AF18" i="1" s="1"/>
  <c r="AD18" i="1"/>
</calcChain>
</file>

<file path=xl/sharedStrings.xml><?xml version="1.0" encoding="utf-8"?>
<sst xmlns="http://schemas.openxmlformats.org/spreadsheetml/2006/main" count="523" uniqueCount="173">
  <si>
    <t>Приложение  № 3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</si>
  <si>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</si>
  <si>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</si>
  <si>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</si>
  <si>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</si>
  <si>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</si>
  <si>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</si>
  <si>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</si>
  <si>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</si>
  <si>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</si>
  <si>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</si>
  <si>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</si>
  <si>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</si>
  <si>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01.01.2016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</si>
  <si>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</si>
  <si>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</si>
  <si>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2016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</si>
  <si>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</si>
  <si>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</si>
  <si>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</si>
  <si>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</si>
  <si>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01.01.2016 года</t>
  </si>
  <si>
    <t>План 
на 01.01.2016 года</t>
  </si>
  <si>
    <t>Предложение по корректировке утвержденного плана 
на 01.01.2016 года</t>
  </si>
  <si>
    <t>2017 год</t>
  </si>
  <si>
    <t>2018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</si>
  <si>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</si>
  <si>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</si>
  <si>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</si>
  <si>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</si>
  <si>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</si>
  <si>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</si>
  <si>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</si>
  <si>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</si>
  <si>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</si>
  <si>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</si>
  <si>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</si>
  <si>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
</t>
  </si>
  <si>
    <t xml:space="preserve">
Предложение по корректировке утвержденного плана </t>
  </si>
  <si>
    <t>29.1</t>
  </si>
  <si>
    <t>29.2</t>
  </si>
  <si>
    <t>29.3</t>
  </si>
  <si>
    <t>29.4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</si>
  <si>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</si>
  <si>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</si>
  <si>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</si>
  <si>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</si>
  <si>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</si>
  <si>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</si>
  <si>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</si>
  <si>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</si>
  <si>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</si>
  <si>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</si>
  <si>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</si>
  <si>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</si>
  <si>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</si>
  <si>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</si>
  <si>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</si>
  <si>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</si>
  <si>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</si>
  <si>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</si>
  <si>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</si>
  <si>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</si>
  <si>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</si>
  <si>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</si>
  <si>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</si>
  <si>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</si>
  <si>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</si>
  <si>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</si>
  <si>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</si>
  <si>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</si>
  <si>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</si>
  <si>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</si>
  <si>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</si>
  <si>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</si>
  <si>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</si>
  <si>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</si>
  <si>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</si>
  <si>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</si>
  <si>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</si>
  <si>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</si>
  <si>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</si>
  <si>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</si>
  <si>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</si>
  <si>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</si>
  <si>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</si>
  <si>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</si>
  <si>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</si>
  <si>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</si>
  <si>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</si>
  <si>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</si>
  <si>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</si>
  <si>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</si>
  <si>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</si>
  <si>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</si>
  <si>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</si>
  <si>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</si>
  <si>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</si>
  <si>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</si>
  <si>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</si>
  <si>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</si>
  <si>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</si>
  <si>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</si>
  <si>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</si>
  <si>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</si>
  <si>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</si>
  <si>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</si>
  <si>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</si>
  <si>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</si>
  <si>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</si>
  <si>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</si>
  <si>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</si>
  <si>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</si>
  <si>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</si>
  <si>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</si>
  <si>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</si>
  <si>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</si>
  <si>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</si>
  <si>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</si>
  <si>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</si>
  <si>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</si>
  <si>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</si>
  <si>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</si>
  <si>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</si>
  <si>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</si>
  <si>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</si>
  <si>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</si>
  <si>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</si>
  <si>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</si>
  <si>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</si>
  <si>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</si>
  <si>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</si>
  <si>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</si>
  <si>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</si>
  <si>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</si>
  <si>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</si>
  <si>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</si>
  <si>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</si>
  <si>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</si>
  <si>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</si>
  <si>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</t>
  </si>
  <si>
    <r>
      <t>Инвестиционная программа</t>
    </r>
    <r>
      <rPr>
        <u/>
        <sz val="20"/>
        <color theme="1"/>
        <rFont val="Times New Roman"/>
        <family val="1"/>
        <charset val="204"/>
      </rPr>
      <t xml:space="preserve">__Акционерное Общество "Энергосервис" </t>
    </r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</si>
  <si>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</si>
  <si>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</si>
  <si>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</si>
  <si>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</si>
  <si>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</si>
  <si>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</si>
  <si>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</si>
  <si>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</si>
  <si>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</si>
  <si>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г. Обнинск  Калужская область</t>
  </si>
  <si>
    <t>2019 год</t>
  </si>
  <si>
    <t>29.5</t>
  </si>
  <si>
    <t>29.6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</si>
  <si>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</si>
  <si>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</si>
  <si>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</si>
  <si>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</si>
  <si>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Реконструкция ТП 384, усиление КЛ от РТП 38 до ТП 384( ячейки КСО -2 шт установка  ячейки КСО -2 шт, строительство КЛ 10 кВ -0,12 км.</t>
  </si>
  <si>
    <t>ЭG_2017_REC55_2019</t>
  </si>
  <si>
    <t>Реконструкция проводится с целью соблюдения надежности электросети</t>
  </si>
  <si>
    <t>Приобредение оборудования в целях определения места обрыва кабеля и определения кабельной трассы без выключения нагрузки.</t>
  </si>
  <si>
    <t>Приобредение оборудования на основании требования Правил технической эксплуатации электрических станций и сетей РФ (6.1.7)</t>
  </si>
  <si>
    <t xml:space="preserve">Реконструкция ТП - 382 </t>
  </si>
  <si>
    <t>Генеральный директор ________________________________________А.В. Прокопенко</t>
  </si>
  <si>
    <r>
      <t xml:space="preserve">Год раскрытия информации: </t>
    </r>
    <r>
      <rPr>
        <u/>
        <sz val="20"/>
        <color theme="1"/>
        <rFont val="Times New Roman"/>
        <family val="1"/>
        <charset val="204"/>
      </rPr>
      <t xml:space="preserve"> 2019 </t>
    </r>
    <r>
      <rPr>
        <sz val="20"/>
        <color theme="1"/>
        <rFont val="Times New Roman"/>
        <family val="1"/>
        <charset val="204"/>
      </rPr>
      <t xml:space="preserve"> год</t>
    </r>
  </si>
  <si>
    <t>Монтаж системы телемеханики в РТП-38</t>
  </si>
  <si>
    <t>ЭG_2019_ТМ38_55_2019</t>
  </si>
  <si>
    <t>Монтаж системы телемеханики в РТП-55</t>
  </si>
  <si>
    <t>ЭG_2019_ТМ55_55_2019</t>
  </si>
  <si>
    <t xml:space="preserve">
Предложение по корректировке утвержденного плана, факт </t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</si>
  <si>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11 мая 2018г. № 167  Министерством строительства и жилищно -комунального хозяйства Калужской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</si>
</sst>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.000"/>
    <numFmt numFmtId="167" formatCode="#,##0_ ;\-#,##0\ "/>
    <numFmt numFmtId="168" formatCode="_-* #,##0_р_._-;\-* #,##0_р_._-;_-* &quot;-&quot;??_р_._-;_-@_-"/>
    <numFmt numFmtId="169" formatCode="0.000"/>
    <numFmt numFmtId="170" formatCode="_-* #,##0.0_р_._-;\-* #,##0.0_р_._-;_-* &quot;-&quot;??_р_._-;_-@_-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u/>
      <sz val="2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32">
    <xf numFmtId="0" fontId="0" fillId="0" borderId="0"/>
    <xf numFmtId="0" fontId="3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3" applyNumberFormat="0" applyAlignment="0" applyProtection="0"/>
    <xf numFmtId="0" fontId="16" fillId="20" borderId="4" applyNumberFormat="0" applyAlignment="0" applyProtection="0"/>
    <xf numFmtId="0" fontId="17" fillId="20" borderId="3" applyNumberFormat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21" borderId="9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" fillId="0" borderId="0"/>
    <xf numFmtId="0" fontId="25" fillId="0" borderId="0"/>
    <xf numFmtId="0" fontId="26" fillId="0" borderId="0"/>
    <xf numFmtId="0" fontId="26" fillId="0" borderId="0"/>
    <xf numFmtId="0" fontId="3" fillId="0" borderId="0"/>
    <xf numFmtId="0" fontId="25" fillId="0" borderId="0"/>
    <xf numFmtId="0" fontId="3" fillId="0" borderId="0"/>
    <xf numFmtId="0" fontId="27" fillId="0" borderId="0"/>
    <xf numFmtId="0" fontId="3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3" borderId="10" applyNumberFormat="0" applyFont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164" fontId="34" fillId="0" borderId="0" applyFont="0" applyFill="0" applyBorder="0" applyAlignment="0" applyProtection="0"/>
  </cellStyleXfs>
  <cellXfs count="126">
    <xf numFmtId="0" fontId="0" fillId="0" borderId="0" xfId="0"/>
    <xf numFmtId="0" fontId="2" fillId="24" borderId="0" xfId="0" applyFont="1" applyFill="1"/>
    <xf numFmtId="0" fontId="4" fillId="24" borderId="0" xfId="1" applyFont="1" applyFill="1" applyAlignment="1">
      <alignment horizontal="right" vertical="center"/>
    </xf>
    <xf numFmtId="0" fontId="4" fillId="24" borderId="0" xfId="1" applyFont="1" applyFill="1" applyAlignment="1">
      <alignment horizontal="right"/>
    </xf>
    <xf numFmtId="0" fontId="6" fillId="24" borderId="0" xfId="0" applyFont="1" applyFill="1" applyAlignment="1"/>
    <xf numFmtId="0" fontId="6" fillId="24" borderId="0" xfId="2" applyFont="1" applyFill="1" applyAlignment="1">
      <alignment vertical="center"/>
    </xf>
    <xf numFmtId="0" fontId="2" fillId="24" borderId="0" xfId="2" applyFont="1" applyFill="1" applyAlignment="1">
      <alignment vertical="top"/>
    </xf>
    <xf numFmtId="0" fontId="37" fillId="24" borderId="0" xfId="0" applyFont="1" applyFill="1"/>
    <xf numFmtId="0" fontId="37" fillId="24" borderId="0" xfId="1" applyFont="1" applyFill="1" applyAlignment="1">
      <alignment horizontal="right"/>
    </xf>
    <xf numFmtId="0" fontId="4" fillId="24" borderId="0" xfId="0" applyFont="1" applyFill="1" applyAlignment="1"/>
    <xf numFmtId="0" fontId="2" fillId="24" borderId="0" xfId="0" applyFont="1" applyFill="1" applyAlignment="1"/>
    <xf numFmtId="1" fontId="8" fillId="24" borderId="0" xfId="0" applyNumberFormat="1" applyFont="1" applyFill="1" applyBorder="1" applyAlignment="1">
      <alignment vertical="top"/>
    </xf>
    <xf numFmtId="0" fontId="2" fillId="24" borderId="2" xfId="1" applyFont="1" applyFill="1" applyBorder="1" applyAlignment="1">
      <alignment horizontal="center" vertical="center" textRotation="90" wrapText="1"/>
    </xf>
    <xf numFmtId="49" fontId="2" fillId="24" borderId="2" xfId="0" applyNumberFormat="1" applyFont="1" applyFill="1" applyBorder="1" applyAlignment="1">
      <alignment horizontal="center" vertical="center" wrapText="1"/>
    </xf>
    <xf numFmtId="49" fontId="2" fillId="24" borderId="2" xfId="2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center" vertical="center" wrapText="1"/>
    </xf>
    <xf numFmtId="0" fontId="2" fillId="24" borderId="2" xfId="0" applyFont="1" applyFill="1" applyBorder="1"/>
    <xf numFmtId="168" fontId="2" fillId="24" borderId="2" xfId="0" applyNumberFormat="1" applyFont="1" applyFill="1" applyBorder="1"/>
    <xf numFmtId="165" fontId="0" fillId="24" borderId="2" xfId="0" applyNumberFormat="1" applyFill="1" applyBorder="1" applyAlignment="1">
      <alignment horizontal="center" vertical="center" wrapText="1"/>
    </xf>
    <xf numFmtId="0" fontId="0" fillId="24" borderId="2" xfId="0" applyFill="1" applyBorder="1" applyAlignment="1">
      <alignment horizontal="center" vertical="center" wrapText="1"/>
    </xf>
    <xf numFmtId="164" fontId="2" fillId="24" borderId="2" xfId="0" applyNumberFormat="1" applyFont="1" applyFill="1" applyBorder="1"/>
    <xf numFmtId="2" fontId="0" fillId="24" borderId="2" xfId="0" applyNumberFormat="1" applyFill="1" applyBorder="1" applyAlignment="1">
      <alignment horizontal="center" vertical="center" wrapText="1"/>
    </xf>
    <xf numFmtId="166" fontId="2" fillId="24" borderId="2" xfId="0" applyNumberFormat="1" applyFont="1" applyFill="1" applyBorder="1" applyAlignment="1">
      <alignment horizontal="center" vertical="center"/>
    </xf>
    <xf numFmtId="2" fontId="2" fillId="24" borderId="2" xfId="0" applyNumberFormat="1" applyFont="1" applyFill="1" applyBorder="1"/>
    <xf numFmtId="166" fontId="2" fillId="24" borderId="2" xfId="0" applyNumberFormat="1" applyFont="1" applyFill="1" applyBorder="1" applyAlignment="1">
      <alignment vertical="center"/>
    </xf>
    <xf numFmtId="164" fontId="2" fillId="24" borderId="2" xfId="231" applyFont="1" applyFill="1" applyBorder="1"/>
    <xf numFmtId="0" fontId="10" fillId="24" borderId="2" xfId="1" applyFont="1" applyFill="1" applyBorder="1" applyAlignment="1">
      <alignment horizontal="center" vertical="center"/>
    </xf>
    <xf numFmtId="0" fontId="2" fillId="24" borderId="2" xfId="0" applyFont="1" applyFill="1" applyBorder="1" applyAlignment="1">
      <alignment vertical="center"/>
    </xf>
    <xf numFmtId="164" fontId="2" fillId="24" borderId="2" xfId="231" applyFont="1" applyFill="1" applyBorder="1" applyAlignment="1">
      <alignment vertical="center"/>
    </xf>
    <xf numFmtId="0" fontId="2" fillId="24" borderId="0" xfId="0" applyFont="1" applyFill="1" applyAlignment="1">
      <alignment vertical="center"/>
    </xf>
    <xf numFmtId="4" fontId="2" fillId="24" borderId="2" xfId="0" applyNumberFormat="1" applyFont="1" applyFill="1" applyBorder="1"/>
    <xf numFmtId="0" fontId="10" fillId="24" borderId="2" xfId="0" applyFont="1" applyFill="1" applyBorder="1" applyAlignment="1">
      <alignment horizontal="left" vertical="center" wrapText="1"/>
    </xf>
    <xf numFmtId="0" fontId="39" fillId="24" borderId="2" xfId="0" applyFont="1" applyFill="1" applyBorder="1" applyAlignment="1">
      <alignment horizontal="center" vertical="center" wrapText="1"/>
    </xf>
    <xf numFmtId="0" fontId="3" fillId="24" borderId="2" xfId="0" applyFont="1" applyFill="1" applyBorder="1" applyAlignment="1">
      <alignment horizontal="left" vertical="center" wrapText="1"/>
    </xf>
    <xf numFmtId="49" fontId="40" fillId="24" borderId="2" xfId="2" applyNumberFormat="1" applyFont="1" applyFill="1" applyBorder="1" applyAlignment="1">
      <alignment horizontal="center" vertical="center"/>
    </xf>
    <xf numFmtId="0" fontId="40" fillId="24" borderId="2" xfId="2" applyFont="1" applyFill="1" applyBorder="1" applyAlignment="1">
      <alignment horizontal="center" vertical="center" wrapText="1"/>
    </xf>
    <xf numFmtId="0" fontId="41" fillId="24" borderId="2" xfId="0" applyFont="1" applyFill="1" applyBorder="1" applyAlignment="1">
      <alignment horizontal="center" vertical="center" wrapText="1"/>
    </xf>
    <xf numFmtId="0" fontId="40" fillId="24" borderId="2" xfId="2" applyFont="1" applyFill="1" applyBorder="1" applyAlignment="1">
      <alignment vertical="center"/>
    </xf>
    <xf numFmtId="0" fontId="40" fillId="24" borderId="0" xfId="2" applyFont="1" applyFill="1" applyAlignment="1">
      <alignment vertical="center"/>
    </xf>
    <xf numFmtId="49" fontId="8" fillId="24" borderId="2" xfId="2" applyNumberFormat="1" applyFont="1" applyFill="1" applyBorder="1" applyAlignment="1">
      <alignment horizontal="center" vertical="center"/>
    </xf>
    <xf numFmtId="0" fontId="8" fillId="24" borderId="2" xfId="2" applyFont="1" applyFill="1" applyBorder="1" applyAlignment="1">
      <alignment horizontal="center" vertical="center" wrapText="1"/>
    </xf>
    <xf numFmtId="0" fontId="11" fillId="24" borderId="2" xfId="1" applyFont="1" applyFill="1" applyBorder="1" applyAlignment="1">
      <alignment horizontal="center" vertical="center"/>
    </xf>
    <xf numFmtId="0" fontId="8" fillId="24" borderId="2" xfId="0" applyFont="1" applyFill="1" applyBorder="1"/>
    <xf numFmtId="164" fontId="8" fillId="24" borderId="2" xfId="231" applyFont="1" applyFill="1" applyBorder="1"/>
    <xf numFmtId="169" fontId="8" fillId="24" borderId="2" xfId="0" applyNumberFormat="1" applyFont="1" applyFill="1" applyBorder="1"/>
    <xf numFmtId="0" fontId="8" fillId="24" borderId="0" xfId="0" applyFont="1" applyFill="1"/>
    <xf numFmtId="169" fontId="40" fillId="24" borderId="2" xfId="2" applyNumberFormat="1" applyFont="1" applyFill="1" applyBorder="1" applyAlignment="1">
      <alignment horizontal="center" vertical="center"/>
    </xf>
    <xf numFmtId="1" fontId="40" fillId="24" borderId="2" xfId="2" applyNumberFormat="1" applyFont="1" applyFill="1" applyBorder="1" applyAlignment="1">
      <alignment horizontal="center" vertical="center"/>
    </xf>
    <xf numFmtId="0" fontId="36" fillId="24" borderId="0" xfId="0" applyFont="1" applyFill="1" applyAlignment="1">
      <alignment horizontal="center"/>
    </xf>
    <xf numFmtId="0" fontId="2" fillId="24" borderId="2" xfId="0" applyFont="1" applyFill="1" applyBorder="1" applyAlignment="1">
      <alignment horizontal="center" vertical="center" wrapText="1"/>
    </xf>
    <xf numFmtId="0" fontId="2" fillId="24" borderId="2" xfId="0" applyFont="1" applyFill="1" applyBorder="1" applyAlignment="1">
      <alignment horizontal="center" vertical="center" textRotation="90" wrapText="1"/>
    </xf>
    <xf numFmtId="2" fontId="3" fillId="24" borderId="2" xfId="0" applyNumberFormat="1" applyFont="1" applyFill="1" applyBorder="1" applyAlignment="1">
      <alignment vertical="center"/>
    </xf>
    <xf numFmtId="2" fontId="40" fillId="24" borderId="2" xfId="2" applyNumberFormat="1" applyFont="1" applyFill="1" applyBorder="1" applyAlignment="1">
      <alignment horizontal="center" vertical="center"/>
    </xf>
    <xf numFmtId="0" fontId="2" fillId="24" borderId="12" xfId="0" applyFont="1" applyFill="1" applyBorder="1" applyAlignment="1">
      <alignment horizontal="center" vertical="center" wrapText="1"/>
    </xf>
    <xf numFmtId="2" fontId="0" fillId="24" borderId="12" xfId="0" applyNumberFormat="1" applyFill="1" applyBorder="1" applyAlignment="1">
      <alignment horizontal="center" vertical="center" wrapText="1"/>
    </xf>
    <xf numFmtId="0" fontId="2" fillId="24" borderId="12" xfId="0" applyFont="1" applyFill="1" applyBorder="1"/>
    <xf numFmtId="164" fontId="2" fillId="24" borderId="12" xfId="231" applyFont="1" applyFill="1" applyBorder="1"/>
    <xf numFmtId="0" fontId="0" fillId="24" borderId="12" xfId="0" applyFill="1" applyBorder="1" applyAlignment="1">
      <alignment horizontal="center" vertical="center" wrapText="1"/>
    </xf>
    <xf numFmtId="0" fontId="8" fillId="24" borderId="12" xfId="0" applyFont="1" applyFill="1" applyBorder="1"/>
    <xf numFmtId="0" fontId="2" fillId="24" borderId="0" xfId="0" applyFont="1" applyFill="1" applyBorder="1"/>
    <xf numFmtId="0" fontId="6" fillId="24" borderId="0" xfId="0" applyFont="1" applyFill="1" applyBorder="1" applyAlignment="1"/>
    <xf numFmtId="0" fontId="6" fillId="24" borderId="0" xfId="2" applyFont="1" applyFill="1" applyBorder="1" applyAlignment="1">
      <alignment vertical="center"/>
    </xf>
    <xf numFmtId="0" fontId="2" fillId="24" borderId="0" xfId="2" applyFont="1" applyFill="1" applyBorder="1" applyAlignment="1">
      <alignment vertical="top"/>
    </xf>
    <xf numFmtId="0" fontId="4" fillId="24" borderId="0" xfId="0" applyFont="1" applyFill="1" applyBorder="1" applyAlignment="1"/>
    <xf numFmtId="0" fontId="2" fillId="24" borderId="0" xfId="0" applyFont="1" applyFill="1" applyBorder="1" applyAlignment="1"/>
    <xf numFmtId="0" fontId="2" fillId="24" borderId="0" xfId="0" applyFont="1" applyFill="1" applyBorder="1" applyAlignment="1">
      <alignment vertical="center"/>
    </xf>
    <xf numFmtId="0" fontId="40" fillId="24" borderId="0" xfId="2" applyFont="1" applyFill="1" applyBorder="1" applyAlignment="1">
      <alignment vertical="center"/>
    </xf>
    <xf numFmtId="0" fontId="8" fillId="24" borderId="0" xfId="0" applyFont="1" applyFill="1" applyBorder="1"/>
    <xf numFmtId="169" fontId="40" fillId="24" borderId="0" xfId="2" applyNumberFormat="1" applyFont="1" applyFill="1" applyBorder="1" applyAlignment="1">
      <alignment horizontal="center" vertical="center"/>
    </xf>
    <xf numFmtId="170" fontId="3" fillId="24" borderId="2" xfId="0" applyNumberFormat="1" applyFont="1" applyFill="1" applyBorder="1" applyAlignment="1">
      <alignment horizontal="center" vertical="center" wrapText="1"/>
    </xf>
    <xf numFmtId="170" fontId="2" fillId="24" borderId="2" xfId="0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65" fontId="0" fillId="0" borderId="2" xfId="0" applyNumberFormat="1" applyFill="1" applyBorder="1" applyAlignment="1">
      <alignment horizontal="center" vertical="center" wrapText="1"/>
    </xf>
    <xf numFmtId="2" fontId="0" fillId="0" borderId="2" xfId="0" applyNumberFormat="1" applyFill="1" applyBorder="1" applyAlignment="1">
      <alignment horizontal="center" vertical="center" wrapText="1"/>
    </xf>
    <xf numFmtId="170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/>
    <xf numFmtId="0" fontId="35" fillId="24" borderId="0" xfId="0" applyFont="1" applyFill="1" applyAlignment="1"/>
    <xf numFmtId="1" fontId="2" fillId="24" borderId="2" xfId="2" applyNumberFormat="1" applyFont="1" applyFill="1" applyBorder="1" applyAlignment="1">
      <alignment horizontal="center" vertical="center"/>
    </xf>
    <xf numFmtId="2" fontId="8" fillId="24" borderId="2" xfId="0" applyNumberFormat="1" applyFont="1" applyFill="1" applyBorder="1"/>
    <xf numFmtId="2" fontId="40" fillId="24" borderId="2" xfId="2" applyNumberFormat="1" applyFont="1" applyFill="1" applyBorder="1" applyAlignment="1">
      <alignment vertical="center"/>
    </xf>
    <xf numFmtId="0" fontId="2" fillId="24" borderId="12" xfId="0" applyFont="1" applyFill="1" applyBorder="1" applyAlignment="1">
      <alignment horizontal="center"/>
    </xf>
    <xf numFmtId="168" fontId="2" fillId="24" borderId="2" xfId="0" applyNumberFormat="1" applyFont="1" applyFill="1" applyBorder="1" applyAlignment="1">
      <alignment horizontal="center" vertical="center"/>
    </xf>
    <xf numFmtId="164" fontId="2" fillId="24" borderId="2" xfId="0" applyNumberFormat="1" applyFont="1" applyFill="1" applyBorder="1" applyAlignment="1">
      <alignment horizontal="center" vertical="center"/>
    </xf>
    <xf numFmtId="164" fontId="2" fillId="24" borderId="2" xfId="231" applyFont="1" applyFill="1" applyBorder="1" applyAlignment="1">
      <alignment horizontal="center" vertical="center"/>
    </xf>
    <xf numFmtId="0" fontId="3" fillId="24" borderId="2" xfId="0" applyFont="1" applyFill="1" applyBorder="1" applyAlignment="1">
      <alignment horizontal="center" vertical="center" wrapText="1"/>
    </xf>
    <xf numFmtId="43" fontId="0" fillId="24" borderId="2" xfId="0" applyNumberFormat="1" applyFill="1" applyBorder="1" applyAlignment="1">
      <alignment horizontal="center" vertical="center" wrapText="1"/>
    </xf>
    <xf numFmtId="0" fontId="2" fillId="0" borderId="2" xfId="0" applyFont="1" applyFill="1" applyBorder="1"/>
    <xf numFmtId="2" fontId="2" fillId="0" borderId="2" xfId="0" applyNumberFormat="1" applyFont="1" applyFill="1" applyBorder="1"/>
    <xf numFmtId="0" fontId="2" fillId="24" borderId="15" xfId="0" applyFont="1" applyFill="1" applyBorder="1" applyAlignment="1">
      <alignment horizontal="center" vertical="center" wrapText="1"/>
    </xf>
    <xf numFmtId="0" fontId="2" fillId="24" borderId="22" xfId="0" applyFont="1" applyFill="1" applyBorder="1" applyAlignment="1">
      <alignment horizontal="center" vertical="center" wrapText="1"/>
    </xf>
    <xf numFmtId="0" fontId="2" fillId="24" borderId="17" xfId="0" applyFont="1" applyFill="1" applyBorder="1" applyAlignment="1">
      <alignment horizontal="center" vertical="center" wrapText="1"/>
    </xf>
    <xf numFmtId="0" fontId="2" fillId="24" borderId="12" xfId="0" applyFont="1" applyFill="1" applyBorder="1" applyAlignment="1">
      <alignment horizontal="center" vertical="center" wrapText="1"/>
    </xf>
    <xf numFmtId="0" fontId="2" fillId="24" borderId="13" xfId="0" applyFont="1" applyFill="1" applyBorder="1" applyAlignment="1">
      <alignment horizontal="center" vertical="center" wrapText="1"/>
    </xf>
    <xf numFmtId="0" fontId="2" fillId="24" borderId="14" xfId="0" applyFont="1" applyFill="1" applyBorder="1" applyAlignment="1">
      <alignment horizontal="center" vertical="center" wrapText="1"/>
    </xf>
    <xf numFmtId="0" fontId="2" fillId="24" borderId="12" xfId="0" applyFont="1" applyFill="1" applyBorder="1" applyAlignment="1">
      <alignment horizontal="center" vertical="center"/>
    </xf>
    <xf numFmtId="0" fontId="2" fillId="24" borderId="14" xfId="0" applyFont="1" applyFill="1" applyBorder="1" applyAlignment="1">
      <alignment horizontal="center" vertical="center"/>
    </xf>
    <xf numFmtId="0" fontId="2" fillId="24" borderId="19" xfId="0" applyFont="1" applyFill="1" applyBorder="1" applyAlignment="1">
      <alignment horizontal="center" vertical="center" wrapText="1"/>
    </xf>
    <xf numFmtId="0" fontId="2" fillId="24" borderId="20" xfId="0" applyFont="1" applyFill="1" applyBorder="1" applyAlignment="1">
      <alignment horizontal="center" vertical="center" wrapText="1"/>
    </xf>
    <xf numFmtId="0" fontId="2" fillId="24" borderId="16" xfId="0" applyFont="1" applyFill="1" applyBorder="1" applyAlignment="1">
      <alignment horizontal="center" vertical="center" wrapText="1"/>
    </xf>
    <xf numFmtId="0" fontId="2" fillId="24" borderId="18" xfId="0" applyFont="1" applyFill="1" applyBorder="1" applyAlignment="1">
      <alignment horizontal="center" vertical="center" wrapText="1"/>
    </xf>
    <xf numFmtId="1" fontId="8" fillId="24" borderId="1" xfId="0" applyNumberFormat="1" applyFont="1" applyFill="1" applyBorder="1" applyAlignment="1">
      <alignment horizontal="center" vertical="top"/>
    </xf>
    <xf numFmtId="0" fontId="2" fillId="24" borderId="21" xfId="0" applyFont="1" applyFill="1" applyBorder="1" applyAlignment="1">
      <alignment horizontal="center" vertical="center" wrapText="1"/>
    </xf>
    <xf numFmtId="0" fontId="2" fillId="24" borderId="19" xfId="0" applyFont="1" applyFill="1" applyBorder="1" applyAlignment="1">
      <alignment horizontal="center" vertical="center" textRotation="90" wrapText="1"/>
    </xf>
    <xf numFmtId="0" fontId="2" fillId="24" borderId="21" xfId="0" applyFont="1" applyFill="1" applyBorder="1" applyAlignment="1">
      <alignment horizontal="center" vertical="center" textRotation="90" wrapText="1"/>
    </xf>
    <xf numFmtId="0" fontId="2" fillId="24" borderId="20" xfId="0" applyFont="1" applyFill="1" applyBorder="1" applyAlignment="1">
      <alignment horizontal="center" vertical="center" textRotation="90" wrapText="1"/>
    </xf>
    <xf numFmtId="0" fontId="37" fillId="24" borderId="0" xfId="0" applyFont="1" applyFill="1" applyAlignment="1">
      <alignment horizontal="center"/>
    </xf>
    <xf numFmtId="0" fontId="36" fillId="24" borderId="0" xfId="0" applyFont="1" applyFill="1" applyAlignment="1">
      <alignment horizontal="center"/>
    </xf>
    <xf numFmtId="0" fontId="37" fillId="24" borderId="0" xfId="2" applyFont="1" applyFill="1" applyAlignment="1">
      <alignment horizontal="center" vertical="center"/>
    </xf>
    <xf numFmtId="0" fontId="37" fillId="24" borderId="0" xfId="2" applyFont="1" applyFill="1" applyAlignment="1">
      <alignment horizontal="center" vertical="top"/>
    </xf>
    <xf numFmtId="0" fontId="2" fillId="25" borderId="0" xfId="0" applyFont="1" applyFill="1"/>
    <xf numFmtId="0" fontId="36" fillId="25" borderId="0" xfId="0" applyFont="1" applyFill="1" applyAlignment="1">
      <alignment horizontal="center"/>
    </xf>
    <xf numFmtId="0" fontId="37" fillId="25" borderId="0" xfId="0" applyFont="1" applyFill="1"/>
    <xf numFmtId="0" fontId="2" fillId="25" borderId="2" xfId="0" applyFont="1" applyFill="1" applyBorder="1" applyAlignment="1">
      <alignment horizontal="center" vertical="center" wrapText="1"/>
    </xf>
    <xf numFmtId="49" fontId="2" fillId="25" borderId="2" xfId="0" applyNumberFormat="1" applyFont="1" applyFill="1" applyBorder="1" applyAlignment="1">
      <alignment horizontal="center" vertical="center" wrapText="1"/>
    </xf>
    <xf numFmtId="2" fontId="0" fillId="25" borderId="2" xfId="0" applyNumberFormat="1" applyFill="1" applyBorder="1" applyAlignment="1">
      <alignment horizontal="center" vertical="center" wrapText="1"/>
    </xf>
    <xf numFmtId="0" fontId="2" fillId="25" borderId="2" xfId="0" applyFont="1" applyFill="1" applyBorder="1"/>
    <xf numFmtId="164" fontId="2" fillId="25" borderId="2" xfId="231" applyFont="1" applyFill="1" applyBorder="1" applyAlignment="1">
      <alignment vertical="center"/>
    </xf>
    <xf numFmtId="0" fontId="0" fillId="25" borderId="2" xfId="0" applyFill="1" applyBorder="1" applyAlignment="1">
      <alignment horizontal="center" vertical="center" wrapText="1"/>
    </xf>
    <xf numFmtId="43" fontId="2" fillId="25" borderId="2" xfId="0" applyNumberFormat="1" applyFont="1" applyFill="1" applyBorder="1" applyAlignment="1">
      <alignment horizontal="center" vertical="center"/>
    </xf>
    <xf numFmtId="169" fontId="40" fillId="25" borderId="2" xfId="2" applyNumberFormat="1" applyFont="1" applyFill="1" applyBorder="1" applyAlignment="1">
      <alignment horizontal="center" vertical="center"/>
    </xf>
    <xf numFmtId="164" fontId="40" fillId="25" borderId="2" xfId="231" applyFont="1" applyFill="1" applyBorder="1" applyAlignment="1">
      <alignment horizontal="center" vertical="center"/>
    </xf>
    <xf numFmtId="170" fontId="2" fillId="25" borderId="2" xfId="0" applyNumberFormat="1" applyFont="1" applyFill="1" applyBorder="1" applyAlignment="1">
      <alignment vertical="center" wrapText="1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1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" xfId="231" builtinId="3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5"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1" tint="0.34998626667073579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0112_1047796768304_02_0_40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A44">
            <v>0.46413529999999997</v>
          </cell>
        </row>
        <row r="45">
          <cell r="R45">
            <v>2.68</v>
          </cell>
        </row>
        <row r="78">
          <cell r="BA78">
            <v>0.17499400000000001</v>
          </cell>
        </row>
        <row r="79">
          <cell r="BA79">
            <v>1.6619999999999999</v>
          </cell>
        </row>
        <row r="80">
          <cell r="S80">
            <v>0.13597799999999999</v>
          </cell>
        </row>
        <row r="81">
          <cell r="S81">
            <v>1.7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32">
          <cell r="AL32" t="str">
            <v>нд</v>
          </cell>
        </row>
        <row r="45">
          <cell r="AN45">
            <v>2.68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  <pageSetUpPr fitToPage="1"/>
  </sheetPr>
  <dimension ref="A1:BR82"/>
  <sheetViews>
    <sheetView tabSelected="1" view="pageBreakPreview" topLeftCell="W64" zoomScale="60" zoomScaleNormal="70" workbookViewId="0">
      <selection activeCell="AK75" sqref="AK75:AK76"/>
    </sheetView>
  </sheetViews>
  <sheetFormatPr defaultColWidth="9" defaultRowHeight="15.75" outlineLevelRow="1" x14ac:dyDescent="0.25"/>
  <cols>
    <col min="1" max="1" width="10.875" style="1" customWidth="1"/>
    <col min="2" max="2" width="67.75" style="1" customWidth="1"/>
    <col min="3" max="3" width="13.25" style="1" customWidth="1"/>
    <col min="4" max="4" width="7.625" style="1" customWidth="1"/>
    <col min="5" max="5" width="10" style="1" customWidth="1"/>
    <col min="6" max="6" width="10.375" style="1" customWidth="1"/>
    <col min="7" max="7" width="14.375" style="1" customWidth="1"/>
    <col min="8" max="8" width="13.375" style="1" customWidth="1"/>
    <col min="9" max="10" width="19" style="1" customWidth="1"/>
    <col min="11" max="11" width="16.625" style="1" customWidth="1"/>
    <col min="12" max="12" width="9.5" style="1" customWidth="1"/>
    <col min="13" max="13" width="12" style="1" customWidth="1"/>
    <col min="14" max="14" width="11.625" style="1" customWidth="1"/>
    <col min="15" max="15" width="11" style="1" customWidth="1"/>
    <col min="16" max="16" width="11.25" style="1" customWidth="1"/>
    <col min="17" max="20" width="9.25" style="1" customWidth="1"/>
    <col min="21" max="21" width="11.25" style="1" customWidth="1"/>
    <col min="22" max="22" width="12.375" style="1" customWidth="1"/>
    <col min="23" max="23" width="11.75" style="1" customWidth="1"/>
    <col min="24" max="24" width="12.25" style="1" customWidth="1"/>
    <col min="25" max="25" width="13.75" style="1" customWidth="1"/>
    <col min="26" max="26" width="15.375" style="1" customWidth="1"/>
    <col min="27" max="27" width="14.125" style="1" customWidth="1"/>
    <col min="28" max="28" width="15.875" style="1" customWidth="1"/>
    <col min="29" max="29" width="13.75" style="1" customWidth="1"/>
    <col min="30" max="30" width="14.75" style="1" customWidth="1"/>
    <col min="31" max="31" width="13.75" style="1" customWidth="1"/>
    <col min="32" max="32" width="14.125" style="1" customWidth="1"/>
    <col min="33" max="33" width="13.75" style="1" customWidth="1"/>
    <col min="34" max="34" width="13.75" style="113" customWidth="1"/>
    <col min="35" max="36" width="16.625" style="1" customWidth="1"/>
    <col min="37" max="37" width="35.625" style="1" customWidth="1"/>
    <col min="38" max="38" width="7.25" style="59" customWidth="1"/>
    <col min="39" max="39" width="9.875" style="59" customWidth="1"/>
    <col min="40" max="40" width="7.125" style="1" customWidth="1"/>
    <col min="41" max="41" width="6" style="1" customWidth="1"/>
    <col min="42" max="42" width="8.375" style="1" customWidth="1"/>
    <col min="43" max="43" width="5.625" style="1" customWidth="1"/>
    <col min="44" max="44" width="7.375" style="1" customWidth="1"/>
    <col min="45" max="45" width="10" style="1" customWidth="1"/>
    <col min="46" max="46" width="7.875" style="1" customWidth="1"/>
    <col min="47" max="47" width="6.75" style="1" customWidth="1"/>
    <col min="48" max="48" width="9" style="1" customWidth="1"/>
    <col min="49" max="49" width="6.125" style="1" customWidth="1"/>
    <col min="50" max="50" width="6.75" style="1" customWidth="1"/>
    <col min="51" max="51" width="9.375" style="1" customWidth="1"/>
    <col min="52" max="52" width="7.375" style="1" customWidth="1"/>
    <col min="53" max="59" width="7.25" style="1" customWidth="1"/>
    <col min="60" max="60" width="8.625" style="1" customWidth="1"/>
    <col min="61" max="61" width="6.125" style="1" customWidth="1"/>
    <col min="62" max="62" width="6.875" style="1" customWidth="1"/>
    <col min="63" max="63" width="9.625" style="1" customWidth="1"/>
    <col min="64" max="64" width="6.75" style="1" customWidth="1"/>
    <col min="65" max="65" width="7.75" style="1" customWidth="1"/>
    <col min="66" max="16384" width="9" style="1"/>
  </cols>
  <sheetData>
    <row r="1" spans="1:70" ht="18.75" x14ac:dyDescent="0.25">
      <c r="AK1" s="2" t="s">
        <v>0</v>
      </c>
    </row>
    <row r="2" spans="1:70" ht="18.75" x14ac:dyDescent="0.3">
      <c r="AK2" s="3" t="s">
        <v>1</v>
      </c>
    </row>
    <row r="3" spans="1:70" ht="18.75" x14ac:dyDescent="0.3">
      <c r="AK3" s="3" t="s">
        <v>2</v>
      </c>
    </row>
    <row r="4" spans="1:70" ht="25.5" x14ac:dyDescent="0.35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</row>
    <row r="5" spans="1:70" ht="25.5" x14ac:dyDescent="0.3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114"/>
      <c r="AI5" s="48"/>
      <c r="AJ5" s="48"/>
      <c r="AK5" s="48"/>
      <c r="AL5" s="60"/>
      <c r="AM5" s="60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</row>
    <row r="6" spans="1:70" ht="26.25" x14ac:dyDescent="0.25">
      <c r="A6" s="111" t="s">
        <v>141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61"/>
      <c r="AM6" s="61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</row>
    <row r="7" spans="1:70" ht="26.25" x14ac:dyDescent="0.25">
      <c r="A7" s="112" t="s">
        <v>4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62"/>
      <c r="AM7" s="62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</row>
    <row r="8" spans="1:70" ht="26.25" x14ac:dyDescent="0.4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115"/>
      <c r="AI8" s="7"/>
      <c r="AJ8" s="8"/>
      <c r="AK8" s="7"/>
    </row>
    <row r="9" spans="1:70" ht="26.25" x14ac:dyDescent="0.4">
      <c r="A9" s="109" t="s">
        <v>166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60"/>
      <c r="AM9" s="60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</row>
    <row r="10" spans="1:70" ht="25.5" x14ac:dyDescent="0.3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114"/>
      <c r="AI10" s="48"/>
      <c r="AJ10" s="48"/>
      <c r="AK10" s="48"/>
      <c r="AL10" s="60"/>
      <c r="AM10" s="60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</row>
    <row r="11" spans="1:70" ht="26.25" x14ac:dyDescent="0.4">
      <c r="A11" s="109" t="s">
        <v>172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63"/>
      <c r="AM11" s="63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</row>
    <row r="12" spans="1:70" ht="26.25" x14ac:dyDescent="0.4">
      <c r="A12" s="109" t="s">
        <v>5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64"/>
      <c r="AM12" s="64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</row>
    <row r="13" spans="1:70" ht="15.75" customHeight="1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1"/>
    </row>
    <row r="14" spans="1:70" ht="72.75" customHeight="1" x14ac:dyDescent="0.25">
      <c r="A14" s="100" t="s">
        <v>6</v>
      </c>
      <c r="B14" s="100" t="s">
        <v>7</v>
      </c>
      <c r="C14" s="100" t="s">
        <v>8</v>
      </c>
      <c r="D14" s="106" t="s">
        <v>9</v>
      </c>
      <c r="E14" s="106" t="s">
        <v>10</v>
      </c>
      <c r="F14" s="92" t="s">
        <v>11</v>
      </c>
      <c r="G14" s="102"/>
      <c r="H14" s="92" t="s">
        <v>12</v>
      </c>
      <c r="I14" s="102"/>
      <c r="J14" s="100" t="s">
        <v>13</v>
      </c>
      <c r="K14" s="95" t="s">
        <v>14</v>
      </c>
      <c r="L14" s="96"/>
      <c r="M14" s="96"/>
      <c r="N14" s="96"/>
      <c r="O14" s="96"/>
      <c r="P14" s="96"/>
      <c r="Q14" s="96"/>
      <c r="R14" s="96"/>
      <c r="S14" s="96"/>
      <c r="T14" s="97"/>
      <c r="U14" s="95" t="s">
        <v>15</v>
      </c>
      <c r="V14" s="96"/>
      <c r="W14" s="96"/>
      <c r="X14" s="96"/>
      <c r="Y14" s="96"/>
      <c r="Z14" s="97"/>
      <c r="AA14" s="92" t="s">
        <v>16</v>
      </c>
      <c r="AB14" s="102"/>
      <c r="AC14" s="95" t="s">
        <v>17</v>
      </c>
      <c r="AD14" s="96"/>
      <c r="AE14" s="96"/>
      <c r="AF14" s="96"/>
      <c r="AG14" s="96"/>
      <c r="AH14" s="96"/>
      <c r="AI14" s="96"/>
      <c r="AJ14" s="97"/>
      <c r="AK14" s="92" t="s">
        <v>18</v>
      </c>
    </row>
    <row r="15" spans="1:70" ht="66" customHeight="1" x14ac:dyDescent="0.25">
      <c r="A15" s="105"/>
      <c r="B15" s="105"/>
      <c r="C15" s="105"/>
      <c r="D15" s="107"/>
      <c r="E15" s="107"/>
      <c r="F15" s="94"/>
      <c r="G15" s="103"/>
      <c r="H15" s="94"/>
      <c r="I15" s="103"/>
      <c r="J15" s="105"/>
      <c r="K15" s="95" t="s">
        <v>19</v>
      </c>
      <c r="L15" s="96"/>
      <c r="M15" s="96"/>
      <c r="N15" s="96"/>
      <c r="O15" s="97"/>
      <c r="P15" s="95" t="s">
        <v>20</v>
      </c>
      <c r="Q15" s="96"/>
      <c r="R15" s="96"/>
      <c r="S15" s="96"/>
      <c r="T15" s="97"/>
      <c r="U15" s="95" t="s">
        <v>21</v>
      </c>
      <c r="V15" s="97"/>
      <c r="W15" s="95" t="s">
        <v>22</v>
      </c>
      <c r="X15" s="97"/>
      <c r="Y15" s="95" t="s">
        <v>23</v>
      </c>
      <c r="Z15" s="97"/>
      <c r="AA15" s="94"/>
      <c r="AB15" s="103"/>
      <c r="AC15" s="98" t="s">
        <v>24</v>
      </c>
      <c r="AD15" s="99"/>
      <c r="AE15" s="98" t="s">
        <v>25</v>
      </c>
      <c r="AF15" s="99"/>
      <c r="AG15" s="98" t="s">
        <v>152</v>
      </c>
      <c r="AH15" s="99"/>
      <c r="AI15" s="100" t="s">
        <v>26</v>
      </c>
      <c r="AJ15" s="100" t="s">
        <v>27</v>
      </c>
      <c r="AK15" s="93"/>
    </row>
    <row r="16" spans="1:70" ht="157.5" customHeight="1" x14ac:dyDescent="0.25">
      <c r="A16" s="101"/>
      <c r="B16" s="101"/>
      <c r="C16" s="101"/>
      <c r="D16" s="108"/>
      <c r="E16" s="108"/>
      <c r="F16" s="49" t="s">
        <v>19</v>
      </c>
      <c r="G16" s="49" t="s">
        <v>28</v>
      </c>
      <c r="H16" s="49" t="s">
        <v>29</v>
      </c>
      <c r="I16" s="49" t="s">
        <v>28</v>
      </c>
      <c r="J16" s="101"/>
      <c r="K16" s="50" t="s">
        <v>30</v>
      </c>
      <c r="L16" s="50" t="s">
        <v>31</v>
      </c>
      <c r="M16" s="50" t="s">
        <v>32</v>
      </c>
      <c r="N16" s="12" t="s">
        <v>33</v>
      </c>
      <c r="O16" s="12" t="s">
        <v>34</v>
      </c>
      <c r="P16" s="50" t="s">
        <v>30</v>
      </c>
      <c r="Q16" s="50" t="s">
        <v>31</v>
      </c>
      <c r="R16" s="50" t="s">
        <v>32</v>
      </c>
      <c r="S16" s="12" t="s">
        <v>33</v>
      </c>
      <c r="T16" s="12" t="s">
        <v>34</v>
      </c>
      <c r="U16" s="50" t="s">
        <v>35</v>
      </c>
      <c r="V16" s="50" t="s">
        <v>36</v>
      </c>
      <c r="W16" s="50" t="s">
        <v>35</v>
      </c>
      <c r="X16" s="50" t="s">
        <v>36</v>
      </c>
      <c r="Y16" s="50" t="s">
        <v>35</v>
      </c>
      <c r="Z16" s="50" t="s">
        <v>36</v>
      </c>
      <c r="AA16" s="49" t="s">
        <v>37</v>
      </c>
      <c r="AB16" s="49" t="s">
        <v>38</v>
      </c>
      <c r="AC16" s="49" t="s">
        <v>37</v>
      </c>
      <c r="AD16" s="49" t="s">
        <v>171</v>
      </c>
      <c r="AE16" s="49" t="s">
        <v>37</v>
      </c>
      <c r="AF16" s="49" t="s">
        <v>171</v>
      </c>
      <c r="AG16" s="49" t="s">
        <v>37</v>
      </c>
      <c r="AH16" s="116" t="s">
        <v>38</v>
      </c>
      <c r="AI16" s="101"/>
      <c r="AJ16" s="101"/>
      <c r="AK16" s="94"/>
    </row>
    <row r="17" spans="1:39" ht="19.5" customHeight="1" x14ac:dyDescent="0.25">
      <c r="A17" s="49">
        <v>1</v>
      </c>
      <c r="B17" s="49">
        <v>2</v>
      </c>
      <c r="C17" s="49">
        <v>3</v>
      </c>
      <c r="D17" s="49">
        <v>4</v>
      </c>
      <c r="E17" s="49">
        <v>5</v>
      </c>
      <c r="F17" s="49">
        <v>6</v>
      </c>
      <c r="G17" s="49">
        <v>7</v>
      </c>
      <c r="H17" s="49">
        <v>8</v>
      </c>
      <c r="I17" s="49">
        <v>9</v>
      </c>
      <c r="J17" s="49">
        <v>10</v>
      </c>
      <c r="K17" s="49">
        <v>11</v>
      </c>
      <c r="L17" s="49">
        <v>12</v>
      </c>
      <c r="M17" s="49">
        <v>13</v>
      </c>
      <c r="N17" s="49">
        <v>14</v>
      </c>
      <c r="O17" s="49">
        <v>15</v>
      </c>
      <c r="P17" s="49">
        <v>16</v>
      </c>
      <c r="Q17" s="49">
        <v>17</v>
      </c>
      <c r="R17" s="49">
        <v>18</v>
      </c>
      <c r="S17" s="49">
        <v>19</v>
      </c>
      <c r="T17" s="49">
        <v>20</v>
      </c>
      <c r="U17" s="49">
        <v>21</v>
      </c>
      <c r="V17" s="49">
        <v>22</v>
      </c>
      <c r="W17" s="49">
        <v>23</v>
      </c>
      <c r="X17" s="49">
        <v>24</v>
      </c>
      <c r="Y17" s="49">
        <v>25</v>
      </c>
      <c r="Z17" s="49">
        <v>26</v>
      </c>
      <c r="AA17" s="49">
        <v>27</v>
      </c>
      <c r="AB17" s="49">
        <v>28</v>
      </c>
      <c r="AC17" s="13" t="s">
        <v>39</v>
      </c>
      <c r="AD17" s="13" t="s">
        <v>40</v>
      </c>
      <c r="AE17" s="13" t="s">
        <v>41</v>
      </c>
      <c r="AF17" s="13" t="s">
        <v>42</v>
      </c>
      <c r="AG17" s="13" t="s">
        <v>153</v>
      </c>
      <c r="AH17" s="117" t="s">
        <v>154</v>
      </c>
      <c r="AI17" s="49">
        <v>30</v>
      </c>
      <c r="AJ17" s="49">
        <v>31</v>
      </c>
      <c r="AK17" s="53">
        <v>32</v>
      </c>
    </row>
    <row r="18" spans="1:39" ht="50.25" customHeight="1" x14ac:dyDescent="0.25">
      <c r="A18" s="14" t="s">
        <v>43</v>
      </c>
      <c r="B18" s="15" t="s">
        <v>44</v>
      </c>
      <c r="C18" s="16"/>
      <c r="D18" s="16"/>
      <c r="E18" s="17">
        <f>E19</f>
        <v>0</v>
      </c>
      <c r="F18" s="17">
        <f t="shared" ref="F18:AB18" si="0">F19</f>
        <v>0</v>
      </c>
      <c r="G18" s="17" t="str">
        <f t="shared" si="0"/>
        <v>нд</v>
      </c>
      <c r="H18" s="19"/>
      <c r="I18" s="19"/>
      <c r="J18" s="19" t="str">
        <f t="shared" si="0"/>
        <v>нд</v>
      </c>
      <c r="K18" s="21">
        <f>K24+K20</f>
        <v>17.756676581920907</v>
      </c>
      <c r="L18" s="21">
        <v>8.976694915254237</v>
      </c>
      <c r="M18" s="19">
        <v>1.99</v>
      </c>
      <c r="N18" s="18">
        <v>1.79</v>
      </c>
      <c r="O18" s="89">
        <f>O20+O24</f>
        <v>4.9999816666666668</v>
      </c>
      <c r="P18" s="21">
        <f>P20+P24</f>
        <v>5.7512776836158199</v>
      </c>
      <c r="Q18" s="21">
        <f t="shared" ref="Q18:T18" si="1">Q20+Q24</f>
        <v>0.16440677966101697</v>
      </c>
      <c r="R18" s="21">
        <f t="shared" si="1"/>
        <v>2.1050847457627118</v>
      </c>
      <c r="S18" s="21">
        <f t="shared" si="1"/>
        <v>0.39333499999999999</v>
      </c>
      <c r="T18" s="21">
        <f t="shared" si="1"/>
        <v>3.0867562429378532</v>
      </c>
      <c r="U18" s="85" t="str">
        <f>U19</f>
        <v>нд</v>
      </c>
      <c r="V18" s="85" t="str">
        <f t="shared" si="0"/>
        <v>нд</v>
      </c>
      <c r="W18" s="85" t="str">
        <f t="shared" si="0"/>
        <v>нд</v>
      </c>
      <c r="X18" s="85" t="str">
        <f t="shared" si="0"/>
        <v>нд</v>
      </c>
      <c r="Y18" s="85" t="str">
        <f t="shared" si="0"/>
        <v>нд</v>
      </c>
      <c r="Z18" s="85" t="str">
        <f t="shared" si="0"/>
        <v>нд</v>
      </c>
      <c r="AA18" s="85" t="str">
        <f t="shared" si="0"/>
        <v>нд</v>
      </c>
      <c r="AB18" s="85" t="str">
        <f t="shared" si="0"/>
        <v>нд</v>
      </c>
      <c r="AC18" s="21">
        <v>2.2711864406779663</v>
      </c>
      <c r="AD18" s="21">
        <f>AD20</f>
        <v>2.2711864406779663</v>
      </c>
      <c r="AE18" s="21">
        <v>2.7250000000000001</v>
      </c>
      <c r="AF18" s="21">
        <f>AF24+AF20</f>
        <v>1.9501095762711866</v>
      </c>
      <c r="AG18" s="21">
        <v>3.98</v>
      </c>
      <c r="AH18" s="118">
        <f>AH24</f>
        <v>1.5299816666666668</v>
      </c>
      <c r="AI18" s="21">
        <v>8.9761864406779655</v>
      </c>
      <c r="AJ18" s="21">
        <f>AJ20+AJ24</f>
        <v>5.7512776836158199</v>
      </c>
      <c r="AK18" s="54"/>
    </row>
    <row r="19" spans="1:39" ht="33.75" customHeight="1" x14ac:dyDescent="0.25">
      <c r="A19" s="14" t="s">
        <v>45</v>
      </c>
      <c r="B19" s="15" t="s">
        <v>46</v>
      </c>
      <c r="C19" s="16"/>
      <c r="D19" s="16"/>
      <c r="E19" s="17">
        <f>E26</f>
        <v>0</v>
      </c>
      <c r="F19" s="17">
        <f t="shared" ref="F19:AK19" si="2">F26</f>
        <v>0</v>
      </c>
      <c r="G19" s="20" t="str">
        <f t="shared" si="2"/>
        <v>нд</v>
      </c>
      <c r="H19" s="19" t="s">
        <v>59</v>
      </c>
      <c r="I19" s="19" t="str">
        <f t="shared" si="2"/>
        <v>нд</v>
      </c>
      <c r="J19" s="19" t="str">
        <f t="shared" si="2"/>
        <v>нд</v>
      </c>
      <c r="K19" s="21">
        <f>K31</f>
        <v>0</v>
      </c>
      <c r="L19" s="19" t="s">
        <v>59</v>
      </c>
      <c r="M19" s="19" t="s">
        <v>59</v>
      </c>
      <c r="N19" s="19" t="s">
        <v>59</v>
      </c>
      <c r="O19" s="19" t="s">
        <v>59</v>
      </c>
      <c r="P19" s="19" t="s">
        <v>59</v>
      </c>
      <c r="Q19" s="19" t="str">
        <f t="shared" si="2"/>
        <v>нд</v>
      </c>
      <c r="R19" s="19" t="str">
        <f t="shared" si="2"/>
        <v>нд</v>
      </c>
      <c r="S19" s="19" t="str">
        <f t="shared" si="2"/>
        <v>нд</v>
      </c>
      <c r="T19" s="19" t="str">
        <f t="shared" si="2"/>
        <v>нд</v>
      </c>
      <c r="U19" s="86" t="str">
        <f t="shared" si="2"/>
        <v>нд</v>
      </c>
      <c r="V19" s="86" t="str">
        <f t="shared" si="2"/>
        <v>нд</v>
      </c>
      <c r="W19" s="86" t="str">
        <f t="shared" si="2"/>
        <v>нд</v>
      </c>
      <c r="X19" s="86" t="str">
        <f t="shared" si="2"/>
        <v>нд</v>
      </c>
      <c r="Y19" s="86" t="str">
        <f t="shared" si="2"/>
        <v>нд</v>
      </c>
      <c r="Z19" s="86" t="str">
        <f t="shared" si="2"/>
        <v>нд</v>
      </c>
      <c r="AA19" s="86" t="str">
        <f t="shared" si="2"/>
        <v>нд</v>
      </c>
      <c r="AB19" s="86" t="str">
        <f t="shared" si="2"/>
        <v>нд</v>
      </c>
      <c r="AC19" s="21" t="s">
        <v>59</v>
      </c>
      <c r="AD19" s="21" t="str">
        <f t="shared" si="2"/>
        <v>нд</v>
      </c>
      <c r="AE19" s="21" t="s">
        <v>59</v>
      </c>
      <c r="AF19" s="21" t="str">
        <f t="shared" si="2"/>
        <v>нд</v>
      </c>
      <c r="AG19" s="21" t="s">
        <v>59</v>
      </c>
      <c r="AH19" s="118" t="str">
        <f t="shared" ref="AH19" si="3">AH26</f>
        <v>нд</v>
      </c>
      <c r="AI19" s="21" t="s">
        <v>59</v>
      </c>
      <c r="AJ19" s="21" t="str">
        <f t="shared" si="2"/>
        <v>нд</v>
      </c>
      <c r="AK19" s="54" t="str">
        <f t="shared" si="2"/>
        <v>нд</v>
      </c>
    </row>
    <row r="20" spans="1:39" ht="33.75" customHeight="1" x14ac:dyDescent="0.25">
      <c r="A20" s="14" t="s">
        <v>47</v>
      </c>
      <c r="B20" s="15" t="s">
        <v>48</v>
      </c>
      <c r="C20" s="16"/>
      <c r="D20" s="19">
        <v>2017</v>
      </c>
      <c r="E20" s="19">
        <v>2017</v>
      </c>
      <c r="F20" s="19">
        <v>2019</v>
      </c>
      <c r="G20" s="16"/>
      <c r="H20" s="21">
        <v>7.6494915254237288</v>
      </c>
      <c r="I20" s="21">
        <f>I41+I42</f>
        <v>2.6645214406779663</v>
      </c>
      <c r="J20" s="22"/>
      <c r="K20" s="19">
        <f>K40</f>
        <v>14.900000000000002</v>
      </c>
      <c r="L20" s="19">
        <v>7.65</v>
      </c>
      <c r="M20" s="19">
        <v>1.99</v>
      </c>
      <c r="N20" s="19">
        <v>1.79</v>
      </c>
      <c r="O20" s="19">
        <v>3.47</v>
      </c>
      <c r="P20" s="21">
        <f>P40</f>
        <v>2.6645214406779663</v>
      </c>
      <c r="Q20" s="21">
        <f>Q40</f>
        <v>0.16440677966101697</v>
      </c>
      <c r="R20" s="21">
        <f t="shared" ref="R20:S20" si="4">R40</f>
        <v>2.1050847457627118</v>
      </c>
      <c r="S20" s="21">
        <f t="shared" si="4"/>
        <v>0.39333499999999999</v>
      </c>
      <c r="T20" s="21"/>
      <c r="U20" s="16"/>
      <c r="V20" s="16"/>
      <c r="W20" s="16"/>
      <c r="X20" s="16"/>
      <c r="Y20" s="16"/>
      <c r="Z20" s="16"/>
      <c r="AA20" s="16"/>
      <c r="AB20" s="16"/>
      <c r="AC20" s="21">
        <v>2.2711864406779663</v>
      </c>
      <c r="AD20" s="21">
        <f>AD42</f>
        <v>2.2711864406779663</v>
      </c>
      <c r="AE20" s="21">
        <v>1.3983050847457628</v>
      </c>
      <c r="AF20" s="21">
        <f>AF41</f>
        <v>0.39333499999999999</v>
      </c>
      <c r="AG20" s="21">
        <v>3.98</v>
      </c>
      <c r="AH20" s="118" t="str">
        <f>AH41</f>
        <v>нд</v>
      </c>
      <c r="AI20" s="21">
        <v>7.6494915254237288</v>
      </c>
      <c r="AJ20" s="21">
        <f>AF20+AD20</f>
        <v>2.6645214406779663</v>
      </c>
      <c r="AK20" s="54"/>
    </row>
    <row r="21" spans="1:39" ht="36" customHeight="1" x14ac:dyDescent="0.25">
      <c r="A21" s="14" t="s">
        <v>49</v>
      </c>
      <c r="B21" s="15" t="s">
        <v>50</v>
      </c>
      <c r="C21" s="16"/>
      <c r="D21" s="19"/>
      <c r="E21" s="19"/>
      <c r="F21" s="19"/>
      <c r="G21" s="16"/>
      <c r="H21" s="16"/>
      <c r="I21" s="16"/>
      <c r="J21" s="22"/>
      <c r="K21" s="24"/>
      <c r="L21" s="24"/>
      <c r="M21" s="24"/>
      <c r="N21" s="24"/>
      <c r="O21" s="24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19"/>
      <c r="AI21" s="16"/>
      <c r="AJ21" s="16"/>
      <c r="AK21" s="55"/>
    </row>
    <row r="22" spans="1:39" ht="33.75" customHeight="1" x14ac:dyDescent="0.25">
      <c r="A22" s="14" t="s">
        <v>51</v>
      </c>
      <c r="B22" s="15" t="s">
        <v>52</v>
      </c>
      <c r="C22" s="16"/>
      <c r="D22" s="19"/>
      <c r="E22" s="19"/>
      <c r="F22" s="19"/>
      <c r="G22" s="16"/>
      <c r="H22" s="16"/>
      <c r="I22" s="16"/>
      <c r="J22" s="22"/>
      <c r="K22" s="24"/>
      <c r="L22" s="24"/>
      <c r="M22" s="24"/>
      <c r="N22" s="24"/>
      <c r="O22" s="24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19"/>
      <c r="AI22" s="16"/>
      <c r="AJ22" s="16"/>
      <c r="AK22" s="55"/>
    </row>
    <row r="23" spans="1:39" ht="31.5" customHeight="1" x14ac:dyDescent="0.25">
      <c r="A23" s="14" t="s">
        <v>53</v>
      </c>
      <c r="B23" s="15" t="s">
        <v>54</v>
      </c>
      <c r="C23" s="16"/>
      <c r="D23" s="19"/>
      <c r="E23" s="19"/>
      <c r="F23" s="19"/>
      <c r="G23" s="16"/>
      <c r="H23" s="16"/>
      <c r="I23" s="16"/>
      <c r="J23" s="22"/>
      <c r="K23" s="24"/>
      <c r="L23" s="24"/>
      <c r="M23" s="24"/>
      <c r="N23" s="24"/>
      <c r="O23" s="24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19"/>
      <c r="AI23" s="16"/>
      <c r="AJ23" s="16"/>
      <c r="AK23" s="55"/>
    </row>
    <row r="24" spans="1:39" ht="32.25" customHeight="1" x14ac:dyDescent="0.25">
      <c r="A24" s="14" t="s">
        <v>55</v>
      </c>
      <c r="B24" s="15" t="s">
        <v>56</v>
      </c>
      <c r="C24" s="16"/>
      <c r="D24" s="19"/>
      <c r="E24" s="19">
        <v>2018</v>
      </c>
      <c r="F24" s="19">
        <v>2018</v>
      </c>
      <c r="G24" s="25"/>
      <c r="H24" s="28">
        <v>1.3266949152542373</v>
      </c>
      <c r="I24" s="28">
        <f>I74</f>
        <v>1.5567745762711866</v>
      </c>
      <c r="J24" s="28"/>
      <c r="K24" s="28">
        <f>K74</f>
        <v>2.8566765819209041</v>
      </c>
      <c r="L24" s="28">
        <f>L74</f>
        <v>1.3266949152542373</v>
      </c>
      <c r="M24" s="28">
        <f t="shared" ref="M24:T24" si="5">M74</f>
        <v>0</v>
      </c>
      <c r="N24" s="28">
        <f t="shared" si="5"/>
        <v>0</v>
      </c>
      <c r="O24" s="28">
        <f t="shared" si="5"/>
        <v>1.5299816666666668</v>
      </c>
      <c r="P24" s="28">
        <f t="shared" si="5"/>
        <v>3.0867562429378532</v>
      </c>
      <c r="Q24" s="28">
        <f t="shared" si="5"/>
        <v>0</v>
      </c>
      <c r="R24" s="28">
        <f t="shared" si="5"/>
        <v>0</v>
      </c>
      <c r="S24" s="28">
        <f t="shared" si="5"/>
        <v>0</v>
      </c>
      <c r="T24" s="28">
        <f t="shared" si="5"/>
        <v>3.0867562429378532</v>
      </c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>
        <v>1.3266949152542373</v>
      </c>
      <c r="AF24" s="28">
        <f>AF74</f>
        <v>1.5567745762711866</v>
      </c>
      <c r="AG24" s="28"/>
      <c r="AH24" s="120">
        <f>AH74</f>
        <v>1.5299816666666668</v>
      </c>
      <c r="AI24" s="28">
        <v>1.3266949152542373</v>
      </c>
      <c r="AJ24" s="28">
        <f>AJ74</f>
        <v>3.0867562429378532</v>
      </c>
      <c r="AK24" s="56"/>
    </row>
    <row r="25" spans="1:39" x14ac:dyDescent="0.25">
      <c r="A25" s="14"/>
      <c r="B25" s="15"/>
      <c r="C25" s="16"/>
      <c r="D25" s="16"/>
      <c r="E25" s="16"/>
      <c r="F25" s="16"/>
      <c r="G25" s="16"/>
      <c r="H25" s="16"/>
      <c r="I25" s="16"/>
      <c r="J25" s="16"/>
      <c r="K25" s="24"/>
      <c r="L25" s="24"/>
      <c r="M25" s="24"/>
      <c r="N25" s="24"/>
      <c r="O25" s="24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19"/>
      <c r="AI25" s="16"/>
      <c r="AJ25" s="16"/>
      <c r="AK25" s="55"/>
    </row>
    <row r="26" spans="1:39" s="29" customFormat="1" ht="28.5" customHeight="1" x14ac:dyDescent="0.25">
      <c r="A26" s="14" t="s">
        <v>57</v>
      </c>
      <c r="B26" s="15" t="s">
        <v>151</v>
      </c>
      <c r="C26" s="26" t="s">
        <v>58</v>
      </c>
      <c r="D26" s="27"/>
      <c r="E26" s="19"/>
      <c r="F26" s="19"/>
      <c r="G26" s="28" t="str">
        <f t="shared" ref="G26:AB27" si="6">G27</f>
        <v>нд</v>
      </c>
      <c r="H26" s="16" t="s">
        <v>59</v>
      </c>
      <c r="I26" s="16" t="s">
        <v>59</v>
      </c>
      <c r="J26" s="16" t="s">
        <v>59</v>
      </c>
      <c r="K26" s="16" t="s">
        <v>59</v>
      </c>
      <c r="L26" s="16" t="s">
        <v>59</v>
      </c>
      <c r="M26" s="16" t="s">
        <v>59</v>
      </c>
      <c r="N26" s="16" t="s">
        <v>59</v>
      </c>
      <c r="O26" s="16" t="s">
        <v>59</v>
      </c>
      <c r="P26" s="28" t="s">
        <v>59</v>
      </c>
      <c r="Q26" s="28" t="str">
        <f t="shared" si="6"/>
        <v>нд</v>
      </c>
      <c r="R26" s="28" t="str">
        <f t="shared" si="6"/>
        <v>нд</v>
      </c>
      <c r="S26" s="28" t="str">
        <f t="shared" si="6"/>
        <v>нд</v>
      </c>
      <c r="T26" s="28" t="str">
        <f t="shared" si="6"/>
        <v>нд</v>
      </c>
      <c r="U26" s="28" t="str">
        <f t="shared" si="6"/>
        <v>нд</v>
      </c>
      <c r="V26" s="28" t="str">
        <f t="shared" si="6"/>
        <v>нд</v>
      </c>
      <c r="W26" s="28" t="str">
        <f t="shared" si="6"/>
        <v>нд</v>
      </c>
      <c r="X26" s="28" t="str">
        <f t="shared" si="6"/>
        <v>нд</v>
      </c>
      <c r="Y26" s="28" t="str">
        <f t="shared" si="6"/>
        <v>нд</v>
      </c>
      <c r="Z26" s="28" t="str">
        <f t="shared" si="6"/>
        <v>нд</v>
      </c>
      <c r="AA26" s="28" t="str">
        <f t="shared" si="6"/>
        <v>нд</v>
      </c>
      <c r="AB26" s="28" t="str">
        <f t="shared" si="6"/>
        <v>нд</v>
      </c>
      <c r="AC26" s="21" t="s">
        <v>59</v>
      </c>
      <c r="AD26" s="19" t="s">
        <v>59</v>
      </c>
      <c r="AE26" s="21" t="s">
        <v>59</v>
      </c>
      <c r="AF26" s="16" t="s">
        <v>59</v>
      </c>
      <c r="AG26" s="16" t="s">
        <v>59</v>
      </c>
      <c r="AH26" s="119" t="s">
        <v>59</v>
      </c>
      <c r="AI26" s="16" t="s">
        <v>59</v>
      </c>
      <c r="AJ26" s="16" t="s">
        <v>59</v>
      </c>
      <c r="AK26" s="84" t="s">
        <v>59</v>
      </c>
      <c r="AL26" s="65"/>
      <c r="AM26" s="65"/>
    </row>
    <row r="27" spans="1:39" ht="35.25" customHeight="1" outlineLevel="1" x14ac:dyDescent="0.25">
      <c r="A27" s="14" t="s">
        <v>60</v>
      </c>
      <c r="B27" s="15" t="s">
        <v>61</v>
      </c>
      <c r="C27" s="16"/>
      <c r="D27" s="16"/>
      <c r="E27" s="19"/>
      <c r="F27" s="19"/>
      <c r="G27" s="25" t="str">
        <f t="shared" si="6"/>
        <v>нд</v>
      </c>
      <c r="H27" s="16" t="s">
        <v>59</v>
      </c>
      <c r="I27" s="16" t="s">
        <v>59</v>
      </c>
      <c r="J27" s="16" t="s">
        <v>59</v>
      </c>
      <c r="K27" s="16" t="s">
        <v>59</v>
      </c>
      <c r="L27" s="16" t="s">
        <v>59</v>
      </c>
      <c r="M27" s="16" t="s">
        <v>59</v>
      </c>
      <c r="N27" s="16" t="s">
        <v>59</v>
      </c>
      <c r="O27" s="16" t="s">
        <v>59</v>
      </c>
      <c r="P27" s="25" t="s">
        <v>59</v>
      </c>
      <c r="Q27" s="25" t="str">
        <f t="shared" si="6"/>
        <v>нд</v>
      </c>
      <c r="R27" s="25" t="str">
        <f t="shared" si="6"/>
        <v>нд</v>
      </c>
      <c r="S27" s="25" t="str">
        <f t="shared" si="6"/>
        <v>нд</v>
      </c>
      <c r="T27" s="25" t="str">
        <f t="shared" si="6"/>
        <v>нд</v>
      </c>
      <c r="U27" s="25" t="str">
        <f t="shared" si="6"/>
        <v>нд</v>
      </c>
      <c r="V27" s="25" t="str">
        <f t="shared" si="6"/>
        <v>нд</v>
      </c>
      <c r="W27" s="25" t="str">
        <f t="shared" si="6"/>
        <v>нд</v>
      </c>
      <c r="X27" s="25" t="str">
        <f t="shared" si="6"/>
        <v>нд</v>
      </c>
      <c r="Y27" s="25" t="str">
        <f t="shared" si="6"/>
        <v>нд</v>
      </c>
      <c r="Z27" s="25" t="str">
        <f t="shared" si="6"/>
        <v>нд</v>
      </c>
      <c r="AA27" s="25" t="str">
        <f t="shared" si="6"/>
        <v>нд</v>
      </c>
      <c r="AB27" s="25" t="str">
        <f t="shared" si="6"/>
        <v>нд</v>
      </c>
      <c r="AC27" s="16" t="s">
        <v>59</v>
      </c>
      <c r="AD27" s="16" t="s">
        <v>59</v>
      </c>
      <c r="AE27" s="16" t="s">
        <v>59</v>
      </c>
      <c r="AF27" s="16" t="s">
        <v>59</v>
      </c>
      <c r="AG27" s="16" t="s">
        <v>59</v>
      </c>
      <c r="AH27" s="119" t="s">
        <v>59</v>
      </c>
      <c r="AI27" s="16" t="s">
        <v>59</v>
      </c>
      <c r="AJ27" s="16" t="s">
        <v>59</v>
      </c>
      <c r="AK27" s="84" t="s">
        <v>59</v>
      </c>
    </row>
    <row r="28" spans="1:39" ht="36" customHeight="1" outlineLevel="1" x14ac:dyDescent="0.25">
      <c r="A28" s="14" t="s">
        <v>62</v>
      </c>
      <c r="B28" s="15" t="s">
        <v>63</v>
      </c>
      <c r="C28" s="16"/>
      <c r="D28" s="16"/>
      <c r="E28" s="19"/>
      <c r="F28" s="19"/>
      <c r="G28" s="16" t="str">
        <f>G34</f>
        <v>нд</v>
      </c>
      <c r="H28" s="16" t="s">
        <v>59</v>
      </c>
      <c r="I28" s="16" t="s">
        <v>59</v>
      </c>
      <c r="J28" s="16" t="s">
        <v>59</v>
      </c>
      <c r="K28" s="16" t="s">
        <v>59</v>
      </c>
      <c r="L28" s="16" t="s">
        <v>59</v>
      </c>
      <c r="M28" s="16" t="s">
        <v>59</v>
      </c>
      <c r="N28" s="16" t="s">
        <v>59</v>
      </c>
      <c r="O28" s="16" t="s">
        <v>59</v>
      </c>
      <c r="P28" s="16" t="s">
        <v>59</v>
      </c>
      <c r="Q28" s="16" t="str">
        <f t="shared" ref="Q28:AB28" si="7">Q34</f>
        <v>нд</v>
      </c>
      <c r="R28" s="16" t="str">
        <f t="shared" si="7"/>
        <v>нд</v>
      </c>
      <c r="S28" s="16" t="str">
        <f t="shared" si="7"/>
        <v>нд</v>
      </c>
      <c r="T28" s="16" t="str">
        <f t="shared" si="7"/>
        <v>нд</v>
      </c>
      <c r="U28" s="16" t="str">
        <f t="shared" si="7"/>
        <v>нд</v>
      </c>
      <c r="V28" s="16" t="str">
        <f t="shared" si="7"/>
        <v>нд</v>
      </c>
      <c r="W28" s="16" t="str">
        <f t="shared" si="7"/>
        <v>нд</v>
      </c>
      <c r="X28" s="16" t="str">
        <f t="shared" si="7"/>
        <v>нд</v>
      </c>
      <c r="Y28" s="16" t="str">
        <f t="shared" si="7"/>
        <v>нд</v>
      </c>
      <c r="Z28" s="16" t="str">
        <f t="shared" si="7"/>
        <v>нд</v>
      </c>
      <c r="AA28" s="16" t="str">
        <f t="shared" si="7"/>
        <v>нд</v>
      </c>
      <c r="AB28" s="16" t="str">
        <f t="shared" si="7"/>
        <v>нд</v>
      </c>
      <c r="AC28" s="16" t="s">
        <v>59</v>
      </c>
      <c r="AD28" s="16" t="s">
        <v>59</v>
      </c>
      <c r="AE28" s="16" t="s">
        <v>59</v>
      </c>
      <c r="AF28" s="16" t="s">
        <v>59</v>
      </c>
      <c r="AG28" s="16" t="s">
        <v>59</v>
      </c>
      <c r="AH28" s="119" t="s">
        <v>59</v>
      </c>
      <c r="AI28" s="16" t="s">
        <v>59</v>
      </c>
      <c r="AJ28" s="16" t="s">
        <v>59</v>
      </c>
      <c r="AK28" s="84" t="s">
        <v>59</v>
      </c>
    </row>
    <row r="29" spans="1:39" ht="38.25" customHeight="1" outlineLevel="1" x14ac:dyDescent="0.25">
      <c r="A29" s="14" t="s">
        <v>64</v>
      </c>
      <c r="B29" s="15" t="s">
        <v>65</v>
      </c>
      <c r="C29" s="16"/>
      <c r="D29" s="16"/>
      <c r="E29" s="16"/>
      <c r="F29" s="16"/>
      <c r="G29" s="16"/>
      <c r="H29" s="16"/>
      <c r="I29" s="16"/>
      <c r="J29" s="90"/>
      <c r="K29" s="90"/>
      <c r="L29" s="90"/>
      <c r="M29" s="20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19"/>
      <c r="AI29" s="16"/>
      <c r="AJ29" s="16"/>
      <c r="AK29" s="84"/>
    </row>
    <row r="30" spans="1:39" ht="38.25" customHeight="1" outlineLevel="1" x14ac:dyDescent="0.25">
      <c r="A30" s="14" t="s">
        <v>66</v>
      </c>
      <c r="B30" s="15" t="s">
        <v>67</v>
      </c>
      <c r="C30" s="16"/>
      <c r="D30" s="16"/>
      <c r="E30" s="16"/>
      <c r="F30" s="16"/>
      <c r="G30" s="16"/>
      <c r="H30" s="16"/>
      <c r="I30" s="16"/>
      <c r="J30" s="90"/>
      <c r="K30" s="90"/>
      <c r="L30" s="90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19"/>
      <c r="AI30" s="16"/>
      <c r="AJ30" s="16"/>
      <c r="AK30" s="84"/>
    </row>
    <row r="31" spans="1:39" ht="38.25" customHeight="1" outlineLevel="1" x14ac:dyDescent="0.25">
      <c r="A31" s="14" t="s">
        <v>68</v>
      </c>
      <c r="B31" s="15" t="s">
        <v>69</v>
      </c>
      <c r="C31" s="16"/>
      <c r="D31" s="16"/>
      <c r="E31" s="16"/>
      <c r="F31" s="16"/>
      <c r="G31" s="16"/>
      <c r="H31" s="16"/>
      <c r="I31" s="16"/>
      <c r="J31" s="90"/>
      <c r="K31" s="91">
        <f>K32+K33+K34</f>
        <v>0</v>
      </c>
      <c r="L31" s="90"/>
      <c r="M31" s="16"/>
      <c r="N31" s="16"/>
      <c r="O31" s="23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23"/>
      <c r="AD31" s="16"/>
      <c r="AE31" s="30"/>
      <c r="AF31" s="16"/>
      <c r="AG31" s="16"/>
      <c r="AH31" s="119"/>
      <c r="AI31" s="16"/>
      <c r="AJ31" s="16"/>
      <c r="AK31" s="84"/>
    </row>
    <row r="32" spans="1:39" ht="38.25" customHeight="1" outlineLevel="1" x14ac:dyDescent="0.25">
      <c r="A32" s="14" t="s">
        <v>68</v>
      </c>
      <c r="B32" s="31" t="s">
        <v>142</v>
      </c>
      <c r="C32" s="32" t="s">
        <v>143</v>
      </c>
      <c r="D32" s="16" t="s">
        <v>140</v>
      </c>
      <c r="E32" s="19"/>
      <c r="F32" s="19"/>
      <c r="G32" s="19" t="s">
        <v>59</v>
      </c>
      <c r="H32" s="16" t="s">
        <v>59</v>
      </c>
      <c r="I32" s="19" t="s">
        <v>59</v>
      </c>
      <c r="J32" s="74" t="s">
        <v>59</v>
      </c>
      <c r="K32" s="91"/>
      <c r="L32" s="91" t="s">
        <v>59</v>
      </c>
      <c r="M32" s="16" t="s">
        <v>59</v>
      </c>
      <c r="N32" s="23" t="s">
        <v>59</v>
      </c>
      <c r="O32" s="23" t="s">
        <v>59</v>
      </c>
      <c r="P32" s="19" t="s">
        <v>59</v>
      </c>
      <c r="Q32" s="19" t="s">
        <v>59</v>
      </c>
      <c r="R32" s="19" t="s">
        <v>59</v>
      </c>
      <c r="S32" s="19" t="s">
        <v>59</v>
      </c>
      <c r="T32" s="19" t="s">
        <v>59</v>
      </c>
      <c r="U32" s="19" t="s">
        <v>59</v>
      </c>
      <c r="V32" s="19" t="s">
        <v>59</v>
      </c>
      <c r="W32" s="16" t="s">
        <v>59</v>
      </c>
      <c r="X32" s="16" t="s">
        <v>59</v>
      </c>
      <c r="Y32" s="16" t="s">
        <v>59</v>
      </c>
      <c r="Z32" s="16" t="s">
        <v>59</v>
      </c>
      <c r="AA32" s="16" t="s">
        <v>59</v>
      </c>
      <c r="AB32" s="16" t="s">
        <v>59</v>
      </c>
      <c r="AC32" s="23" t="s">
        <v>59</v>
      </c>
      <c r="AD32" s="16" t="s">
        <v>59</v>
      </c>
      <c r="AE32" s="16" t="s">
        <v>59</v>
      </c>
      <c r="AF32" s="16" t="s">
        <v>59</v>
      </c>
      <c r="AG32" s="16" t="s">
        <v>59</v>
      </c>
      <c r="AH32" s="119" t="s">
        <v>59</v>
      </c>
      <c r="AI32" s="23" t="s">
        <v>59</v>
      </c>
      <c r="AJ32" s="16" t="s">
        <v>59</v>
      </c>
      <c r="AK32" s="84" t="s">
        <v>59</v>
      </c>
    </row>
    <row r="33" spans="1:39" ht="38.25" customHeight="1" outlineLevel="1" x14ac:dyDescent="0.25">
      <c r="A33" s="14" t="s">
        <v>68</v>
      </c>
      <c r="B33" s="31" t="s">
        <v>144</v>
      </c>
      <c r="C33" s="32" t="s">
        <v>145</v>
      </c>
      <c r="D33" s="16" t="s">
        <v>140</v>
      </c>
      <c r="E33" s="19"/>
      <c r="F33" s="19"/>
      <c r="G33" s="19" t="s">
        <v>59</v>
      </c>
      <c r="H33" s="16" t="s">
        <v>59</v>
      </c>
      <c r="I33" s="19" t="s">
        <v>59</v>
      </c>
      <c r="J33" s="74" t="s">
        <v>59</v>
      </c>
      <c r="K33" s="91"/>
      <c r="L33" s="91" t="s">
        <v>59</v>
      </c>
      <c r="M33" s="16" t="s">
        <v>59</v>
      </c>
      <c r="N33" s="16" t="s">
        <v>59</v>
      </c>
      <c r="O33" s="23" t="s">
        <v>59</v>
      </c>
      <c r="P33" s="19" t="s">
        <v>59</v>
      </c>
      <c r="Q33" s="19" t="s">
        <v>59</v>
      </c>
      <c r="R33" s="19" t="s">
        <v>59</v>
      </c>
      <c r="S33" s="19" t="s">
        <v>59</v>
      </c>
      <c r="T33" s="19" t="s">
        <v>59</v>
      </c>
      <c r="U33" s="19" t="s">
        <v>59</v>
      </c>
      <c r="V33" s="19" t="s">
        <v>59</v>
      </c>
      <c r="W33" s="16" t="s">
        <v>59</v>
      </c>
      <c r="X33" s="16" t="s">
        <v>59</v>
      </c>
      <c r="Y33" s="16" t="s">
        <v>59</v>
      </c>
      <c r="Z33" s="16" t="s">
        <v>59</v>
      </c>
      <c r="AA33" s="16" t="s">
        <v>59</v>
      </c>
      <c r="AB33" s="16" t="s">
        <v>59</v>
      </c>
      <c r="AC33" s="23" t="s">
        <v>59</v>
      </c>
      <c r="AD33" s="16" t="s">
        <v>59</v>
      </c>
      <c r="AE33" s="30" t="s">
        <v>59</v>
      </c>
      <c r="AF33" s="16" t="s">
        <v>59</v>
      </c>
      <c r="AG33" s="16" t="s">
        <v>59</v>
      </c>
      <c r="AH33" s="119" t="s">
        <v>59</v>
      </c>
      <c r="AI33" s="30" t="s">
        <v>59</v>
      </c>
      <c r="AJ33" s="16" t="s">
        <v>59</v>
      </c>
      <c r="AK33" s="84" t="s">
        <v>59</v>
      </c>
    </row>
    <row r="34" spans="1:39" ht="38.25" customHeight="1" outlineLevel="1" x14ac:dyDescent="0.25">
      <c r="A34" s="14" t="s">
        <v>68</v>
      </c>
      <c r="B34" s="31" t="s">
        <v>146</v>
      </c>
      <c r="C34" s="32" t="s">
        <v>147</v>
      </c>
      <c r="D34" s="16" t="s">
        <v>140</v>
      </c>
      <c r="E34" s="19"/>
      <c r="F34" s="19"/>
      <c r="G34" s="16" t="s">
        <v>59</v>
      </c>
      <c r="H34" s="16" t="s">
        <v>59</v>
      </c>
      <c r="I34" s="16" t="s">
        <v>59</v>
      </c>
      <c r="J34" s="90" t="s">
        <v>59</v>
      </c>
      <c r="K34" s="91"/>
      <c r="L34" s="90" t="s">
        <v>59</v>
      </c>
      <c r="M34" s="16" t="s">
        <v>59</v>
      </c>
      <c r="N34" s="16" t="s">
        <v>59</v>
      </c>
      <c r="O34" s="23" t="s">
        <v>59</v>
      </c>
      <c r="P34" s="16" t="s">
        <v>59</v>
      </c>
      <c r="Q34" s="16" t="s">
        <v>59</v>
      </c>
      <c r="R34" s="16" t="s">
        <v>59</v>
      </c>
      <c r="S34" s="16" t="s">
        <v>59</v>
      </c>
      <c r="T34" s="16" t="s">
        <v>59</v>
      </c>
      <c r="U34" s="16" t="s">
        <v>59</v>
      </c>
      <c r="V34" s="16" t="s">
        <v>59</v>
      </c>
      <c r="W34" s="16" t="s">
        <v>59</v>
      </c>
      <c r="X34" s="16" t="s">
        <v>59</v>
      </c>
      <c r="Y34" s="16" t="s">
        <v>59</v>
      </c>
      <c r="Z34" s="16" t="s">
        <v>59</v>
      </c>
      <c r="AA34" s="16" t="s">
        <v>59</v>
      </c>
      <c r="AB34" s="16" t="s">
        <v>59</v>
      </c>
      <c r="AC34" s="23" t="s">
        <v>59</v>
      </c>
      <c r="AD34" s="16" t="s">
        <v>59</v>
      </c>
      <c r="AE34" s="23" t="s">
        <v>59</v>
      </c>
      <c r="AF34" s="16" t="s">
        <v>59</v>
      </c>
      <c r="AG34" s="16" t="s">
        <v>59</v>
      </c>
      <c r="AH34" s="119" t="s">
        <v>59</v>
      </c>
      <c r="AI34" s="51" t="s">
        <v>59</v>
      </c>
      <c r="AJ34" s="16" t="s">
        <v>59</v>
      </c>
      <c r="AK34" s="84" t="s">
        <v>59</v>
      </c>
    </row>
    <row r="35" spans="1:39" ht="44.25" customHeight="1" outlineLevel="1" x14ac:dyDescent="0.25">
      <c r="A35" s="14" t="s">
        <v>70</v>
      </c>
      <c r="B35" s="15" t="s">
        <v>71</v>
      </c>
      <c r="C35" s="16"/>
      <c r="D35" s="16"/>
      <c r="E35" s="16"/>
      <c r="F35" s="16"/>
      <c r="G35" s="16"/>
      <c r="H35" s="16"/>
      <c r="I35" s="16"/>
      <c r="J35" s="90"/>
      <c r="K35" s="90"/>
      <c r="L35" s="90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19"/>
      <c r="AI35" s="16"/>
      <c r="AJ35" s="16"/>
      <c r="AK35" s="55"/>
    </row>
    <row r="36" spans="1:39" ht="48.75" customHeight="1" outlineLevel="1" x14ac:dyDescent="0.25">
      <c r="A36" s="14" t="s">
        <v>72</v>
      </c>
      <c r="B36" s="15" t="s">
        <v>73</v>
      </c>
      <c r="C36" s="16"/>
      <c r="D36" s="16"/>
      <c r="E36" s="16"/>
      <c r="F36" s="16"/>
      <c r="G36" s="16"/>
      <c r="H36" s="16"/>
      <c r="I36" s="16"/>
      <c r="J36" s="90"/>
      <c r="K36" s="90"/>
      <c r="L36" s="90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19"/>
      <c r="AI36" s="16"/>
      <c r="AJ36" s="16"/>
      <c r="AK36" s="55"/>
    </row>
    <row r="37" spans="1:39" ht="36.75" customHeight="1" outlineLevel="1" x14ac:dyDescent="0.25">
      <c r="A37" s="14" t="s">
        <v>74</v>
      </c>
      <c r="B37" s="15" t="s">
        <v>75</v>
      </c>
      <c r="C37" s="16"/>
      <c r="D37" s="16"/>
      <c r="E37" s="16"/>
      <c r="F37" s="16"/>
      <c r="G37" s="16"/>
      <c r="H37" s="16"/>
      <c r="I37" s="16"/>
      <c r="J37" s="90"/>
      <c r="K37" s="90"/>
      <c r="L37" s="90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19"/>
      <c r="AI37" s="16"/>
      <c r="AJ37" s="16"/>
      <c r="AK37" s="55"/>
    </row>
    <row r="38" spans="1:39" ht="36.75" customHeight="1" outlineLevel="1" x14ac:dyDescent="0.25">
      <c r="A38" s="14" t="s">
        <v>74</v>
      </c>
      <c r="B38" s="33" t="s">
        <v>148</v>
      </c>
      <c r="C38" s="32" t="s">
        <v>149</v>
      </c>
      <c r="D38" s="19" t="s">
        <v>140</v>
      </c>
      <c r="E38" s="19"/>
      <c r="F38" s="19"/>
      <c r="G38" s="19" t="s">
        <v>59</v>
      </c>
      <c r="H38" s="19" t="s">
        <v>59</v>
      </c>
      <c r="I38" s="19" t="s">
        <v>59</v>
      </c>
      <c r="J38" s="19" t="s">
        <v>59</v>
      </c>
      <c r="K38" s="19" t="s">
        <v>59</v>
      </c>
      <c r="L38" s="19" t="s">
        <v>59</v>
      </c>
      <c r="M38" s="19" t="s">
        <v>59</v>
      </c>
      <c r="N38" s="19" t="s">
        <v>59</v>
      </c>
      <c r="O38" s="19" t="s">
        <v>59</v>
      </c>
      <c r="P38" s="19" t="s">
        <v>59</v>
      </c>
      <c r="Q38" s="19" t="s">
        <v>59</v>
      </c>
      <c r="R38" s="19" t="s">
        <v>59</v>
      </c>
      <c r="S38" s="19" t="s">
        <v>59</v>
      </c>
      <c r="T38" s="19" t="s">
        <v>59</v>
      </c>
      <c r="U38" s="19" t="s">
        <v>59</v>
      </c>
      <c r="V38" s="19" t="s">
        <v>59</v>
      </c>
      <c r="W38" s="19" t="s">
        <v>59</v>
      </c>
      <c r="X38" s="19" t="s">
        <v>59</v>
      </c>
      <c r="Y38" s="19" t="s">
        <v>59</v>
      </c>
      <c r="Z38" s="19" t="s">
        <v>59</v>
      </c>
      <c r="AA38" s="19" t="s">
        <v>59</v>
      </c>
      <c r="AB38" s="19" t="s">
        <v>59</v>
      </c>
      <c r="AC38" s="19" t="s">
        <v>59</v>
      </c>
      <c r="AD38" s="19" t="s">
        <v>59</v>
      </c>
      <c r="AE38" s="19" t="s">
        <v>59</v>
      </c>
      <c r="AF38" s="19" t="s">
        <v>59</v>
      </c>
      <c r="AG38" s="19" t="s">
        <v>59</v>
      </c>
      <c r="AH38" s="121" t="s">
        <v>59</v>
      </c>
      <c r="AI38" s="19" t="s">
        <v>59</v>
      </c>
      <c r="AJ38" s="19" t="s">
        <v>59</v>
      </c>
      <c r="AK38" s="57" t="s">
        <v>59</v>
      </c>
    </row>
    <row r="39" spans="1:39" ht="31.5" outlineLevel="1" x14ac:dyDescent="0.25">
      <c r="A39" s="14" t="s">
        <v>76</v>
      </c>
      <c r="B39" s="15" t="s">
        <v>77</v>
      </c>
      <c r="C39" s="16"/>
      <c r="D39" s="19"/>
      <c r="E39" s="19"/>
      <c r="F39" s="19"/>
      <c r="G39" s="19" t="s">
        <v>59</v>
      </c>
      <c r="H39" s="19" t="s">
        <v>59</v>
      </c>
      <c r="I39" s="19" t="s">
        <v>59</v>
      </c>
      <c r="J39" s="19" t="s">
        <v>59</v>
      </c>
      <c r="K39" s="19"/>
      <c r="L39" s="19" t="s">
        <v>59</v>
      </c>
      <c r="M39" s="19" t="s">
        <v>59</v>
      </c>
      <c r="N39" s="19" t="s">
        <v>59</v>
      </c>
      <c r="O39" s="19" t="s">
        <v>59</v>
      </c>
      <c r="P39" s="19" t="s">
        <v>59</v>
      </c>
      <c r="Q39" s="19" t="s">
        <v>59</v>
      </c>
      <c r="R39" s="19" t="s">
        <v>59</v>
      </c>
      <c r="S39" s="19" t="s">
        <v>59</v>
      </c>
      <c r="T39" s="19" t="s">
        <v>59</v>
      </c>
      <c r="U39" s="19" t="s">
        <v>59</v>
      </c>
      <c r="V39" s="19" t="s">
        <v>59</v>
      </c>
      <c r="W39" s="19" t="s">
        <v>59</v>
      </c>
      <c r="X39" s="19" t="s">
        <v>59</v>
      </c>
      <c r="Y39" s="19" t="s">
        <v>59</v>
      </c>
      <c r="Z39" s="19" t="s">
        <v>59</v>
      </c>
      <c r="AA39" s="19" t="s">
        <v>59</v>
      </c>
      <c r="AB39" s="19" t="s">
        <v>59</v>
      </c>
      <c r="AC39" s="21" t="s">
        <v>59</v>
      </c>
      <c r="AD39" s="21" t="s">
        <v>59</v>
      </c>
      <c r="AE39" s="21" t="s">
        <v>59</v>
      </c>
      <c r="AF39" s="21" t="s">
        <v>59</v>
      </c>
      <c r="AG39" s="21" t="s">
        <v>59</v>
      </c>
      <c r="AH39" s="118" t="s">
        <v>59</v>
      </c>
      <c r="AI39" s="21" t="s">
        <v>59</v>
      </c>
      <c r="AJ39" s="21" t="s">
        <v>59</v>
      </c>
      <c r="AK39" s="54" t="s">
        <v>59</v>
      </c>
    </row>
    <row r="40" spans="1:39" ht="31.5" outlineLevel="1" x14ac:dyDescent="0.25">
      <c r="A40" s="14" t="s">
        <v>78</v>
      </c>
      <c r="B40" s="15" t="s">
        <v>79</v>
      </c>
      <c r="C40" s="16"/>
      <c r="D40" s="19"/>
      <c r="E40" s="19"/>
      <c r="F40" s="19"/>
      <c r="G40" s="19" t="s">
        <v>59</v>
      </c>
      <c r="H40" s="19" t="s">
        <v>59</v>
      </c>
      <c r="I40" s="19" t="s">
        <v>59</v>
      </c>
      <c r="J40" s="19" t="s">
        <v>59</v>
      </c>
      <c r="K40" s="19">
        <f>K41+K42</f>
        <v>14.900000000000002</v>
      </c>
      <c r="L40" s="19">
        <v>7.65</v>
      </c>
      <c r="M40" s="19">
        <v>1.99</v>
      </c>
      <c r="N40" s="19">
        <v>1.79</v>
      </c>
      <c r="O40" s="19">
        <v>3.47</v>
      </c>
      <c r="P40" s="21">
        <f>SUM(P41:P42)</f>
        <v>2.6645214406779663</v>
      </c>
      <c r="Q40" s="21">
        <f t="shared" ref="Q40:S40" si="8">SUM(Q41:Q42)</f>
        <v>0.16440677966101697</v>
      </c>
      <c r="R40" s="21">
        <f t="shared" si="8"/>
        <v>2.1050847457627118</v>
      </c>
      <c r="S40" s="21">
        <f t="shared" si="8"/>
        <v>0.39333499999999999</v>
      </c>
      <c r="T40" s="88" t="s">
        <v>59</v>
      </c>
      <c r="U40" s="19" t="s">
        <v>59</v>
      </c>
      <c r="V40" s="19" t="s">
        <v>59</v>
      </c>
      <c r="W40" s="19" t="s">
        <v>59</v>
      </c>
      <c r="X40" s="19" t="s">
        <v>59</v>
      </c>
      <c r="Y40" s="19" t="s">
        <v>59</v>
      </c>
      <c r="Z40" s="19" t="s">
        <v>59</v>
      </c>
      <c r="AA40" s="19" t="s">
        <v>59</v>
      </c>
      <c r="AB40" s="19" t="s">
        <v>59</v>
      </c>
      <c r="AC40" s="21" t="s">
        <v>59</v>
      </c>
      <c r="AD40" s="21" t="s">
        <v>59</v>
      </c>
      <c r="AE40" s="21" t="s">
        <v>59</v>
      </c>
      <c r="AF40" s="21" t="s">
        <v>59</v>
      </c>
      <c r="AG40" s="21"/>
      <c r="AH40" s="118"/>
      <c r="AI40" s="21" t="s">
        <v>59</v>
      </c>
      <c r="AJ40" s="21" t="s">
        <v>59</v>
      </c>
      <c r="AK40" s="54" t="s">
        <v>59</v>
      </c>
    </row>
    <row r="41" spans="1:39" s="38" customFormat="1" ht="81" customHeight="1" x14ac:dyDescent="0.25">
      <c r="A41" s="34" t="s">
        <v>78</v>
      </c>
      <c r="B41" s="35" t="s">
        <v>164</v>
      </c>
      <c r="C41" s="36" t="s">
        <v>160</v>
      </c>
      <c r="D41" s="19" t="s">
        <v>140</v>
      </c>
      <c r="E41" s="37">
        <v>2019</v>
      </c>
      <c r="F41" s="37">
        <v>2019</v>
      </c>
      <c r="G41" s="37" t="s">
        <v>59</v>
      </c>
      <c r="H41" s="83">
        <v>5.3783050847457625</v>
      </c>
      <c r="I41" s="52">
        <f>AJ41</f>
        <v>0.39333499999999999</v>
      </c>
      <c r="J41" s="37" t="s">
        <v>59</v>
      </c>
      <c r="K41" s="74">
        <f>L41+M41+N41+O41</f>
        <v>10.56</v>
      </c>
      <c r="L41" s="37">
        <v>5.38</v>
      </c>
      <c r="M41" s="37">
        <v>1.68</v>
      </c>
      <c r="N41" s="37">
        <v>1.19</v>
      </c>
      <c r="O41" s="37">
        <v>2.31</v>
      </c>
      <c r="P41" s="76">
        <f>AJ41</f>
        <v>0.39333499999999999</v>
      </c>
      <c r="Q41" s="19" t="s">
        <v>59</v>
      </c>
      <c r="R41" s="19" t="s">
        <v>59</v>
      </c>
      <c r="S41" s="76">
        <f>P41</f>
        <v>0.39333499999999999</v>
      </c>
      <c r="T41" s="19" t="s">
        <v>59</v>
      </c>
      <c r="U41" s="37" t="s">
        <v>59</v>
      </c>
      <c r="V41" s="37" t="s">
        <v>59</v>
      </c>
      <c r="W41" s="37" t="s">
        <v>59</v>
      </c>
      <c r="X41" s="37" t="s">
        <v>59</v>
      </c>
      <c r="Y41" s="37" t="s">
        <v>59</v>
      </c>
      <c r="Z41" s="37" t="s">
        <v>59</v>
      </c>
      <c r="AA41" s="37" t="s">
        <v>59</v>
      </c>
      <c r="AB41" s="37" t="s">
        <v>59</v>
      </c>
      <c r="AC41" s="37" t="s">
        <v>59</v>
      </c>
      <c r="AD41" s="37" t="s">
        <v>59</v>
      </c>
      <c r="AE41" s="83">
        <v>1.3983050847457628</v>
      </c>
      <c r="AF41" s="76">
        <f>'[1]2'!$BA$44/1.18</f>
        <v>0.39333499999999999</v>
      </c>
      <c r="AG41" s="37">
        <v>3.98</v>
      </c>
      <c r="AH41" s="118" t="s">
        <v>59</v>
      </c>
      <c r="AI41" s="21">
        <f>AE41+AG41</f>
        <v>5.3783050847457625</v>
      </c>
      <c r="AJ41" s="76">
        <f>AF41</f>
        <v>0.39333499999999999</v>
      </c>
      <c r="AK41" s="69" t="s">
        <v>161</v>
      </c>
      <c r="AL41" s="66"/>
      <c r="AM41" s="66"/>
    </row>
    <row r="42" spans="1:39" s="79" customFormat="1" ht="64.5" customHeight="1" outlineLevel="1" x14ac:dyDescent="0.25">
      <c r="A42" s="71" t="s">
        <v>78</v>
      </c>
      <c r="B42" s="72" t="s">
        <v>159</v>
      </c>
      <c r="C42" s="73" t="s">
        <v>150</v>
      </c>
      <c r="D42" s="74" t="s">
        <v>140</v>
      </c>
      <c r="E42" s="74">
        <v>2017</v>
      </c>
      <c r="F42" s="74">
        <v>2017</v>
      </c>
      <c r="G42" s="74" t="s">
        <v>59</v>
      </c>
      <c r="H42" s="75">
        <v>2.2711864406779663</v>
      </c>
      <c r="I42" s="76">
        <f>AJ42</f>
        <v>2.2711864406779663</v>
      </c>
      <c r="J42" s="74" t="s">
        <v>59</v>
      </c>
      <c r="K42" s="74">
        <f>L42+M42+N42+O42</f>
        <v>4.3400000000000007</v>
      </c>
      <c r="L42" s="74">
        <v>2.2700000000000005</v>
      </c>
      <c r="M42" s="74">
        <v>0.31</v>
      </c>
      <c r="N42" s="74">
        <v>0.60000000000000009</v>
      </c>
      <c r="O42" s="74">
        <v>1.1600000000000001</v>
      </c>
      <c r="P42" s="76">
        <f>'[1]2'!$R$45/1.18</f>
        <v>2.2711864406779663</v>
      </c>
      <c r="Q42" s="76">
        <f>0.194/1.18</f>
        <v>0.16440677966101697</v>
      </c>
      <c r="R42" s="76">
        <f>(2.34+0.144)/1.18</f>
        <v>2.1050847457627118</v>
      </c>
      <c r="S42" s="19" t="s">
        <v>59</v>
      </c>
      <c r="T42" s="19" t="s">
        <v>59</v>
      </c>
      <c r="U42" s="74" t="s">
        <v>59</v>
      </c>
      <c r="V42" s="74" t="s">
        <v>59</v>
      </c>
      <c r="W42" s="74" t="s">
        <v>59</v>
      </c>
      <c r="X42" s="74" t="s">
        <v>59</v>
      </c>
      <c r="Y42" s="74" t="s">
        <v>59</v>
      </c>
      <c r="Z42" s="74" t="s">
        <v>59</v>
      </c>
      <c r="AA42" s="74" t="s">
        <v>59</v>
      </c>
      <c r="AB42" s="74" t="s">
        <v>59</v>
      </c>
      <c r="AC42" s="76">
        <v>2.2711864406779663</v>
      </c>
      <c r="AD42" s="76">
        <f>'[2]2'!$AN$45/1.18</f>
        <v>2.2711864406779663</v>
      </c>
      <c r="AE42" s="76" t="s">
        <v>59</v>
      </c>
      <c r="AF42" s="76" t="s">
        <v>59</v>
      </c>
      <c r="AG42" s="76" t="s">
        <v>59</v>
      </c>
      <c r="AH42" s="118" t="s">
        <v>59</v>
      </c>
      <c r="AI42" s="21">
        <f>AC42</f>
        <v>2.2711864406779663</v>
      </c>
      <c r="AJ42" s="76">
        <f>AD42</f>
        <v>2.2711864406779663</v>
      </c>
      <c r="AK42" s="77" t="s">
        <v>161</v>
      </c>
      <c r="AL42" s="78"/>
      <c r="AM42" s="78"/>
    </row>
    <row r="43" spans="1:39" ht="31.5" outlineLevel="1" x14ac:dyDescent="0.25">
      <c r="A43" s="14" t="s">
        <v>82</v>
      </c>
      <c r="B43" s="15" t="s">
        <v>79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19"/>
      <c r="AI43" s="16"/>
      <c r="AJ43" s="16"/>
      <c r="AK43" s="55"/>
    </row>
    <row r="44" spans="1:39" ht="74.25" customHeight="1" outlineLevel="1" x14ac:dyDescent="0.25">
      <c r="A44" s="14" t="s">
        <v>82</v>
      </c>
      <c r="B44" s="15" t="s">
        <v>80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19"/>
      <c r="AI44" s="16"/>
      <c r="AJ44" s="16"/>
      <c r="AK44" s="55"/>
    </row>
    <row r="45" spans="1:39" ht="62.25" customHeight="1" outlineLevel="1" x14ac:dyDescent="0.25">
      <c r="A45" s="14" t="s">
        <v>82</v>
      </c>
      <c r="B45" s="15" t="s">
        <v>81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19"/>
      <c r="AI45" s="16"/>
      <c r="AJ45" s="16"/>
      <c r="AK45" s="55"/>
    </row>
    <row r="46" spans="1:39" ht="70.5" customHeight="1" outlineLevel="1" x14ac:dyDescent="0.25">
      <c r="A46" s="14" t="s">
        <v>82</v>
      </c>
      <c r="B46" s="15" t="s">
        <v>83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19"/>
      <c r="AI46" s="16"/>
      <c r="AJ46" s="16"/>
      <c r="AK46" s="55"/>
    </row>
    <row r="47" spans="1:39" ht="58.5" customHeight="1" outlineLevel="1" x14ac:dyDescent="0.25">
      <c r="A47" s="14" t="s">
        <v>84</v>
      </c>
      <c r="B47" s="15" t="s">
        <v>85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19"/>
      <c r="AI47" s="16"/>
      <c r="AJ47" s="16"/>
      <c r="AK47" s="55"/>
    </row>
    <row r="48" spans="1:39" ht="56.25" customHeight="1" outlineLevel="1" x14ac:dyDescent="0.25">
      <c r="A48" s="14" t="s">
        <v>86</v>
      </c>
      <c r="B48" s="15" t="s">
        <v>87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19"/>
      <c r="AI48" s="16"/>
      <c r="AJ48" s="16"/>
      <c r="AK48" s="55"/>
    </row>
    <row r="49" spans="1:37" ht="56.25" customHeight="1" outlineLevel="1" x14ac:dyDescent="0.25">
      <c r="A49" s="14" t="s">
        <v>88</v>
      </c>
      <c r="B49" s="15" t="s">
        <v>89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19"/>
      <c r="AI49" s="16"/>
      <c r="AJ49" s="16"/>
      <c r="AK49" s="55"/>
    </row>
    <row r="50" spans="1:37" ht="36.75" customHeight="1" outlineLevel="1" x14ac:dyDescent="0.25">
      <c r="A50" s="14" t="s">
        <v>90</v>
      </c>
      <c r="B50" s="15" t="s">
        <v>91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19"/>
      <c r="AI50" s="16"/>
      <c r="AJ50" s="16"/>
      <c r="AK50" s="55"/>
    </row>
    <row r="51" spans="1:37" ht="53.25" customHeight="1" outlineLevel="1" x14ac:dyDescent="0.25">
      <c r="A51" s="14" t="s">
        <v>92</v>
      </c>
      <c r="B51" s="15" t="s">
        <v>93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19"/>
      <c r="AI51" s="16"/>
      <c r="AJ51" s="16"/>
      <c r="AK51" s="55"/>
    </row>
    <row r="52" spans="1:37" ht="23.25" customHeight="1" outlineLevel="1" x14ac:dyDescent="0.25">
      <c r="A52" s="14" t="s">
        <v>94</v>
      </c>
      <c r="B52" s="15" t="s">
        <v>95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19"/>
      <c r="AI52" s="16"/>
      <c r="AJ52" s="16"/>
      <c r="AK52" s="55"/>
    </row>
    <row r="53" spans="1:37" ht="35.25" customHeight="1" outlineLevel="1" x14ac:dyDescent="0.25">
      <c r="A53" s="14" t="s">
        <v>96</v>
      </c>
      <c r="B53" s="15" t="s">
        <v>97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19"/>
      <c r="AI53" s="16"/>
      <c r="AJ53" s="16"/>
      <c r="AK53" s="55"/>
    </row>
    <row r="54" spans="1:37" ht="31.5" outlineLevel="1" x14ac:dyDescent="0.25">
      <c r="A54" s="14" t="s">
        <v>98</v>
      </c>
      <c r="B54" s="15" t="s">
        <v>99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19"/>
      <c r="AI54" s="16"/>
      <c r="AJ54" s="16"/>
      <c r="AK54" s="55"/>
    </row>
    <row r="55" spans="1:37" ht="27.75" customHeight="1" outlineLevel="1" x14ac:dyDescent="0.25">
      <c r="A55" s="14" t="s">
        <v>100</v>
      </c>
      <c r="B55" s="15" t="s">
        <v>101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19"/>
      <c r="AI55" s="16"/>
      <c r="AJ55" s="16"/>
      <c r="AK55" s="55"/>
    </row>
    <row r="56" spans="1:37" ht="31.5" outlineLevel="1" x14ac:dyDescent="0.25">
      <c r="A56" s="14" t="s">
        <v>102</v>
      </c>
      <c r="B56" s="15" t="s">
        <v>103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19"/>
      <c r="AI56" s="16"/>
      <c r="AJ56" s="16"/>
      <c r="AK56" s="55"/>
    </row>
    <row r="57" spans="1:37" ht="31.5" outlineLevel="1" x14ac:dyDescent="0.25">
      <c r="A57" s="14" t="s">
        <v>104</v>
      </c>
      <c r="B57" s="15" t="s">
        <v>105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19"/>
      <c r="AI57" s="16"/>
      <c r="AJ57" s="16"/>
      <c r="AK57" s="55"/>
    </row>
    <row r="58" spans="1:37" ht="37.5" customHeight="1" outlineLevel="1" x14ac:dyDescent="0.25">
      <c r="A58" s="14" t="s">
        <v>106</v>
      </c>
      <c r="B58" s="15" t="s">
        <v>107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19"/>
      <c r="AI58" s="16"/>
      <c r="AJ58" s="16"/>
      <c r="AK58" s="55"/>
    </row>
    <row r="59" spans="1:37" ht="37.5" customHeight="1" outlineLevel="1" x14ac:dyDescent="0.25">
      <c r="A59" s="14" t="s">
        <v>108</v>
      </c>
      <c r="B59" s="15" t="s">
        <v>109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19"/>
      <c r="AI59" s="16"/>
      <c r="AJ59" s="16"/>
      <c r="AK59" s="55"/>
    </row>
    <row r="60" spans="1:37" ht="37.5" customHeight="1" outlineLevel="1" x14ac:dyDescent="0.25">
      <c r="A60" s="14" t="s">
        <v>110</v>
      </c>
      <c r="B60" s="15" t="s">
        <v>111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19"/>
      <c r="AI60" s="16"/>
      <c r="AJ60" s="16"/>
      <c r="AK60" s="55"/>
    </row>
    <row r="61" spans="1:37" ht="37.5" customHeight="1" outlineLevel="1" x14ac:dyDescent="0.25">
      <c r="A61" s="14" t="s">
        <v>112</v>
      </c>
      <c r="B61" s="15" t="s">
        <v>113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19"/>
      <c r="AI61" s="16"/>
      <c r="AJ61" s="16"/>
      <c r="AK61" s="55"/>
    </row>
    <row r="62" spans="1:37" ht="39" customHeight="1" outlineLevel="1" x14ac:dyDescent="0.25">
      <c r="A62" s="14" t="s">
        <v>114</v>
      </c>
      <c r="B62" s="15" t="s">
        <v>115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19"/>
      <c r="AI62" s="16"/>
      <c r="AJ62" s="16"/>
      <c r="AK62" s="55"/>
    </row>
    <row r="63" spans="1:37" ht="39" customHeight="1" outlineLevel="1" x14ac:dyDescent="0.25">
      <c r="A63" s="14" t="s">
        <v>116</v>
      </c>
      <c r="B63" s="15" t="s">
        <v>117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19"/>
      <c r="AI63" s="16"/>
      <c r="AJ63" s="16"/>
      <c r="AK63" s="55"/>
    </row>
    <row r="64" spans="1:37" ht="39" customHeight="1" outlineLevel="1" x14ac:dyDescent="0.25">
      <c r="A64" s="14" t="s">
        <v>118</v>
      </c>
      <c r="B64" s="15" t="s">
        <v>119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19"/>
      <c r="AI64" s="16"/>
      <c r="AJ64" s="16"/>
      <c r="AK64" s="55"/>
    </row>
    <row r="65" spans="1:39" ht="39.75" customHeight="1" outlineLevel="1" x14ac:dyDescent="0.25">
      <c r="A65" s="14" t="s">
        <v>120</v>
      </c>
      <c r="B65" s="15" t="s">
        <v>121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19"/>
      <c r="AI65" s="16"/>
      <c r="AJ65" s="16"/>
      <c r="AK65" s="55"/>
    </row>
    <row r="66" spans="1:39" ht="39.75" customHeight="1" outlineLevel="1" x14ac:dyDescent="0.25">
      <c r="A66" s="14" t="s">
        <v>122</v>
      </c>
      <c r="B66" s="15" t="s">
        <v>123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19"/>
      <c r="AI66" s="16"/>
      <c r="AJ66" s="16"/>
      <c r="AK66" s="55"/>
    </row>
    <row r="67" spans="1:39" ht="39.75" customHeight="1" outlineLevel="1" x14ac:dyDescent="0.25">
      <c r="A67" s="14" t="s">
        <v>124</v>
      </c>
      <c r="B67" s="15" t="s">
        <v>125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19"/>
      <c r="AI67" s="16"/>
      <c r="AJ67" s="16"/>
      <c r="AK67" s="55"/>
    </row>
    <row r="68" spans="1:39" ht="39.75" customHeight="1" outlineLevel="1" x14ac:dyDescent="0.25">
      <c r="A68" s="14" t="s">
        <v>126</v>
      </c>
      <c r="B68" s="15" t="s">
        <v>127</v>
      </c>
      <c r="C68" s="16"/>
      <c r="D68" s="16"/>
      <c r="E68" s="16"/>
      <c r="F68" s="16"/>
      <c r="G68" s="16"/>
      <c r="H68" s="16"/>
      <c r="I68" s="16"/>
      <c r="J68" s="22"/>
      <c r="K68" s="22"/>
      <c r="L68" s="22"/>
      <c r="M68" s="22"/>
      <c r="N68" s="22"/>
      <c r="O68" s="22"/>
      <c r="P68" s="16"/>
      <c r="Q68" s="16"/>
      <c r="R68" s="16"/>
      <c r="S68" s="16"/>
      <c r="T68" s="16"/>
      <c r="U68" s="16"/>
      <c r="V68" s="22"/>
      <c r="W68" s="16"/>
      <c r="X68" s="22"/>
      <c r="Y68" s="16"/>
      <c r="Z68" s="16"/>
      <c r="AA68" s="22"/>
      <c r="AB68" s="16"/>
      <c r="AC68" s="22"/>
      <c r="AD68" s="16"/>
      <c r="AE68" s="22"/>
      <c r="AF68" s="16"/>
      <c r="AG68" s="16"/>
      <c r="AH68" s="119"/>
      <c r="AI68" s="22"/>
      <c r="AJ68" s="16"/>
      <c r="AK68" s="55"/>
    </row>
    <row r="69" spans="1:39" ht="39.75" customHeight="1" outlineLevel="1" x14ac:dyDescent="0.25">
      <c r="A69" s="14" t="s">
        <v>128</v>
      </c>
      <c r="B69" s="15" t="s">
        <v>129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19"/>
      <c r="AI69" s="16"/>
      <c r="AJ69" s="16"/>
      <c r="AK69" s="55"/>
    </row>
    <row r="70" spans="1:39" ht="39.75" customHeight="1" outlineLevel="1" x14ac:dyDescent="0.25">
      <c r="A70" s="14" t="s">
        <v>130</v>
      </c>
      <c r="B70" s="15" t="s">
        <v>131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19"/>
      <c r="AI70" s="16"/>
      <c r="AJ70" s="16"/>
      <c r="AK70" s="55"/>
    </row>
    <row r="71" spans="1:39" ht="39.75" customHeight="1" outlineLevel="1" x14ac:dyDescent="0.25">
      <c r="A71" s="14" t="s">
        <v>132</v>
      </c>
      <c r="B71" s="15" t="s">
        <v>133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19"/>
      <c r="AI71" s="16"/>
      <c r="AJ71" s="16"/>
      <c r="AK71" s="55"/>
    </row>
    <row r="72" spans="1:39" ht="39.75" customHeight="1" outlineLevel="1" x14ac:dyDescent="0.25">
      <c r="A72" s="14" t="s">
        <v>134</v>
      </c>
      <c r="B72" s="15" t="s">
        <v>135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19"/>
      <c r="AI72" s="16"/>
      <c r="AJ72" s="16"/>
      <c r="AK72" s="55"/>
    </row>
    <row r="73" spans="1:39" ht="39.75" customHeight="1" outlineLevel="1" x14ac:dyDescent="0.25">
      <c r="A73" s="14" t="s">
        <v>136</v>
      </c>
      <c r="B73" s="15" t="s">
        <v>137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19"/>
      <c r="AI73" s="16"/>
      <c r="AJ73" s="16"/>
      <c r="AK73" s="55"/>
    </row>
    <row r="74" spans="1:39" s="45" customFormat="1" ht="39" customHeight="1" x14ac:dyDescent="0.25">
      <c r="A74" s="39" t="s">
        <v>138</v>
      </c>
      <c r="B74" s="40" t="s">
        <v>139</v>
      </c>
      <c r="C74" s="41"/>
      <c r="D74" s="42"/>
      <c r="E74" s="42"/>
      <c r="F74" s="42"/>
      <c r="G74" s="42"/>
      <c r="H74" s="43">
        <v>1.3266949152542373</v>
      </c>
      <c r="I74" s="52">
        <f>I75+I76</f>
        <v>1.5567745762711866</v>
      </c>
      <c r="J74" s="42"/>
      <c r="K74" s="43">
        <f>L74+O74</f>
        <v>2.8566765819209041</v>
      </c>
      <c r="L74" s="82">
        <f>SUM(L75:L78)</f>
        <v>1.3266949152542373</v>
      </c>
      <c r="M74" s="42"/>
      <c r="N74" s="43"/>
      <c r="O74" s="44">
        <f>SUM(T77:T78)</f>
        <v>1.5299816666666668</v>
      </c>
      <c r="P74" s="43">
        <f>SUM(P75:P78)</f>
        <v>3.0867562429378532</v>
      </c>
      <c r="Q74" s="82">
        <f>SUM(Q75:Q78)</f>
        <v>0</v>
      </c>
      <c r="R74" s="42"/>
      <c r="S74" s="43"/>
      <c r="T74" s="43">
        <f>SUM(T75:T78)</f>
        <v>3.0867562429378532</v>
      </c>
      <c r="U74" s="42"/>
      <c r="V74" s="42"/>
      <c r="W74" s="42"/>
      <c r="X74" s="42"/>
      <c r="Y74" s="42"/>
      <c r="Z74" s="42"/>
      <c r="AA74" s="42"/>
      <c r="AB74" s="42"/>
      <c r="AC74" s="43"/>
      <c r="AD74" s="42"/>
      <c r="AE74" s="52">
        <v>1.3266949152542373</v>
      </c>
      <c r="AF74" s="52">
        <f>AF75+AF76</f>
        <v>1.5567745762711866</v>
      </c>
      <c r="AG74" s="42"/>
      <c r="AH74" s="122">
        <f>AH77+AH78</f>
        <v>1.5299816666666668</v>
      </c>
      <c r="AI74" s="87">
        <v>1.3266949152542373</v>
      </c>
      <c r="AJ74" s="52">
        <f>AF74+AH74</f>
        <v>3.0867562429378532</v>
      </c>
      <c r="AK74" s="58"/>
      <c r="AL74" s="67"/>
      <c r="AM74" s="67"/>
    </row>
    <row r="75" spans="1:39" s="38" customFormat="1" ht="84.75" customHeight="1" x14ac:dyDescent="0.25">
      <c r="A75" s="34" t="s">
        <v>138</v>
      </c>
      <c r="B75" s="35" t="s">
        <v>155</v>
      </c>
      <c r="C75" s="36" t="s">
        <v>156</v>
      </c>
      <c r="D75" s="46" t="s">
        <v>59</v>
      </c>
      <c r="E75" s="47">
        <v>2018</v>
      </c>
      <c r="F75" s="47">
        <v>2018</v>
      </c>
      <c r="G75" s="46" t="s">
        <v>59</v>
      </c>
      <c r="H75" s="46">
        <v>0.2</v>
      </c>
      <c r="I75" s="52">
        <f>P75</f>
        <v>0.14830000000000002</v>
      </c>
      <c r="J75" s="46" t="s">
        <v>59</v>
      </c>
      <c r="K75" s="52">
        <f>L75</f>
        <v>0.2</v>
      </c>
      <c r="L75" s="46">
        <v>0.2</v>
      </c>
      <c r="M75" s="46" t="s">
        <v>59</v>
      </c>
      <c r="N75" s="46" t="s">
        <v>59</v>
      </c>
      <c r="O75" s="46" t="s">
        <v>59</v>
      </c>
      <c r="P75" s="52">
        <f>SUM(Q75:T75)</f>
        <v>0.14830000000000002</v>
      </c>
      <c r="Q75" s="46" t="s">
        <v>59</v>
      </c>
      <c r="R75" s="46" t="s">
        <v>59</v>
      </c>
      <c r="S75" s="46" t="s">
        <v>59</v>
      </c>
      <c r="T75" s="52">
        <f>AF75</f>
        <v>0.14830000000000002</v>
      </c>
      <c r="U75" s="46" t="s">
        <v>59</v>
      </c>
      <c r="V75" s="46" t="s">
        <v>59</v>
      </c>
      <c r="W75" s="46" t="s">
        <v>59</v>
      </c>
      <c r="X75" s="46" t="s">
        <v>59</v>
      </c>
      <c r="Y75" s="46" t="s">
        <v>59</v>
      </c>
      <c r="Z75" s="46" t="s">
        <v>59</v>
      </c>
      <c r="AA75" s="46" t="s">
        <v>59</v>
      </c>
      <c r="AB75" s="46" t="s">
        <v>59</v>
      </c>
      <c r="AC75" s="46" t="s">
        <v>59</v>
      </c>
      <c r="AD75" s="46" t="s">
        <v>59</v>
      </c>
      <c r="AE75" s="52">
        <v>0.2</v>
      </c>
      <c r="AF75" s="52">
        <f>'[1]2'!BA78/1.18</f>
        <v>0.14830000000000002</v>
      </c>
      <c r="AG75" s="46" t="s">
        <v>59</v>
      </c>
      <c r="AH75" s="123" t="s">
        <v>59</v>
      </c>
      <c r="AI75" s="52">
        <f>AE75</f>
        <v>0.2</v>
      </c>
      <c r="AJ75" s="52">
        <f>AF75</f>
        <v>0.14830000000000002</v>
      </c>
      <c r="AK75" s="125" t="s">
        <v>162</v>
      </c>
      <c r="AL75" s="68"/>
      <c r="AM75" s="68"/>
    </row>
    <row r="76" spans="1:39" s="38" customFormat="1" ht="80.45" customHeight="1" x14ac:dyDescent="0.25">
      <c r="A76" s="34" t="s">
        <v>138</v>
      </c>
      <c r="B76" s="35" t="s">
        <v>157</v>
      </c>
      <c r="C76" s="36" t="s">
        <v>158</v>
      </c>
      <c r="D76" s="46" t="s">
        <v>59</v>
      </c>
      <c r="E76" s="47">
        <v>2018</v>
      </c>
      <c r="F76" s="47">
        <v>2018</v>
      </c>
      <c r="G76" s="46" t="s">
        <v>59</v>
      </c>
      <c r="H76" s="46">
        <v>1.1266949152542374</v>
      </c>
      <c r="I76" s="52">
        <f t="shared" ref="I76" si="9">P76</f>
        <v>1.4084745762711866</v>
      </c>
      <c r="J76" s="46" t="s">
        <v>59</v>
      </c>
      <c r="K76" s="52">
        <f>L76</f>
        <v>1.1266949152542374</v>
      </c>
      <c r="L76" s="46">
        <v>1.1266949152542374</v>
      </c>
      <c r="M76" s="46" t="s">
        <v>59</v>
      </c>
      <c r="N76" s="46" t="s">
        <v>59</v>
      </c>
      <c r="O76" s="46" t="s">
        <v>59</v>
      </c>
      <c r="P76" s="52">
        <f>SUM(Q76:T76)</f>
        <v>1.4084745762711866</v>
      </c>
      <c r="Q76" s="46" t="s">
        <v>59</v>
      </c>
      <c r="R76" s="46" t="s">
        <v>59</v>
      </c>
      <c r="S76" s="46" t="s">
        <v>59</v>
      </c>
      <c r="T76" s="52">
        <f t="shared" ref="T76" si="10">AF76</f>
        <v>1.4084745762711866</v>
      </c>
      <c r="U76" s="46" t="s">
        <v>59</v>
      </c>
      <c r="V76" s="46" t="s">
        <v>59</v>
      </c>
      <c r="W76" s="46" t="s">
        <v>59</v>
      </c>
      <c r="X76" s="46" t="s">
        <v>59</v>
      </c>
      <c r="Y76" s="46" t="s">
        <v>59</v>
      </c>
      <c r="Z76" s="46" t="s">
        <v>59</v>
      </c>
      <c r="AA76" s="46" t="s">
        <v>59</v>
      </c>
      <c r="AB76" s="46" t="s">
        <v>59</v>
      </c>
      <c r="AC76" s="46" t="s">
        <v>59</v>
      </c>
      <c r="AD76" s="46" t="s">
        <v>59</v>
      </c>
      <c r="AE76" s="52">
        <v>1.1266949152542374</v>
      </c>
      <c r="AF76" s="52">
        <f>'[1]2'!BA79/1.18</f>
        <v>1.4084745762711866</v>
      </c>
      <c r="AG76" s="46" t="s">
        <v>59</v>
      </c>
      <c r="AH76" s="123" t="s">
        <v>59</v>
      </c>
      <c r="AI76" s="52">
        <f>AE76</f>
        <v>1.1266949152542374</v>
      </c>
      <c r="AJ76" s="52">
        <f>AF76</f>
        <v>1.4084745762711866</v>
      </c>
      <c r="AK76" s="125" t="s">
        <v>163</v>
      </c>
      <c r="AL76" s="68"/>
      <c r="AM76" s="68"/>
    </row>
    <row r="77" spans="1:39" s="38" customFormat="1" ht="80.45" customHeight="1" x14ac:dyDescent="0.25">
      <c r="A77" s="34" t="s">
        <v>138</v>
      </c>
      <c r="B77" s="35" t="s">
        <v>167</v>
      </c>
      <c r="C77" s="36" t="s">
        <v>168</v>
      </c>
      <c r="D77" s="46" t="s">
        <v>59</v>
      </c>
      <c r="E77" s="81">
        <v>2019</v>
      </c>
      <c r="F77" s="81">
        <v>2019</v>
      </c>
      <c r="G77" s="46" t="s">
        <v>59</v>
      </c>
      <c r="H77" s="52"/>
      <c r="I77" s="52">
        <f>'[1]2'!S80/1.2</f>
        <v>0.113315</v>
      </c>
      <c r="J77" s="46" t="s">
        <v>59</v>
      </c>
      <c r="K77" s="37"/>
      <c r="L77" s="37"/>
      <c r="M77" s="37"/>
      <c r="N77" s="37"/>
      <c r="O77" s="37"/>
      <c r="P77" s="52">
        <f>T77</f>
        <v>0.113315</v>
      </c>
      <c r="Q77" s="52"/>
      <c r="R77" s="46"/>
      <c r="S77" s="46"/>
      <c r="T77" s="52">
        <f>I77</f>
        <v>0.113315</v>
      </c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52"/>
      <c r="AF77" s="52"/>
      <c r="AG77" s="46"/>
      <c r="AH77" s="124">
        <f>T77</f>
        <v>0.113315</v>
      </c>
      <c r="AI77" s="46"/>
      <c r="AJ77" s="52">
        <f t="shared" ref="AJ77:AJ78" si="11">AF77+AH77</f>
        <v>0.113315</v>
      </c>
      <c r="AK77" s="70"/>
      <c r="AL77" s="68"/>
      <c r="AM77" s="68"/>
    </row>
    <row r="78" spans="1:39" s="38" customFormat="1" ht="80.45" customHeight="1" x14ac:dyDescent="0.25">
      <c r="A78" s="34" t="s">
        <v>138</v>
      </c>
      <c r="B78" s="35" t="s">
        <v>169</v>
      </c>
      <c r="C78" s="36" t="s">
        <v>170</v>
      </c>
      <c r="D78" s="46" t="s">
        <v>59</v>
      </c>
      <c r="E78" s="81">
        <v>2019</v>
      </c>
      <c r="F78" s="81">
        <v>2019</v>
      </c>
      <c r="G78" s="46" t="s">
        <v>59</v>
      </c>
      <c r="H78" s="52"/>
      <c r="I78" s="52">
        <f>'[1]2'!S81/1.2</f>
        <v>1.4166666666666667</v>
      </c>
      <c r="J78" s="46" t="s">
        <v>59</v>
      </c>
      <c r="K78" s="37"/>
      <c r="L78" s="37"/>
      <c r="M78" s="37"/>
      <c r="N78" s="37"/>
      <c r="O78" s="37"/>
      <c r="P78" s="52">
        <f>T78</f>
        <v>1.4166666666666667</v>
      </c>
      <c r="Q78" s="52"/>
      <c r="R78" s="46"/>
      <c r="S78" s="46"/>
      <c r="T78" s="52">
        <f>I78</f>
        <v>1.4166666666666667</v>
      </c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52"/>
      <c r="AF78" s="52"/>
      <c r="AG78" s="46"/>
      <c r="AH78" s="124">
        <f>T78</f>
        <v>1.4166666666666667</v>
      </c>
      <c r="AI78" s="46"/>
      <c r="AJ78" s="52">
        <f t="shared" si="11"/>
        <v>1.4166666666666667</v>
      </c>
      <c r="AK78" s="70"/>
      <c r="AL78" s="68"/>
      <c r="AM78" s="68"/>
    </row>
    <row r="79" spans="1:39" ht="15.75" customHeight="1" x14ac:dyDescent="0.45"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80"/>
      <c r="AB79" s="80"/>
      <c r="AC79" s="80"/>
      <c r="AD79" s="80"/>
    </row>
    <row r="80" spans="1:39" ht="15.75" customHeight="1" x14ac:dyDescent="0.45"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  <c r="AD80" s="80"/>
    </row>
    <row r="81" spans="14:30" ht="15.75" customHeight="1" x14ac:dyDescent="0.45">
      <c r="N81" s="80"/>
      <c r="O81" s="80"/>
      <c r="P81" s="80"/>
      <c r="Q81" s="80"/>
      <c r="R81" s="80"/>
      <c r="S81" s="80"/>
      <c r="T81" s="80"/>
      <c r="U81" s="80"/>
      <c r="V81" s="80"/>
      <c r="W81" s="80"/>
      <c r="X81" s="80"/>
      <c r="Y81" s="80"/>
      <c r="Z81" s="80"/>
      <c r="AA81" s="80"/>
      <c r="AB81" s="80"/>
      <c r="AC81" s="80"/>
      <c r="AD81" s="80"/>
    </row>
    <row r="82" spans="14:30" ht="30.75" x14ac:dyDescent="0.45">
      <c r="N82" s="80" t="s">
        <v>165</v>
      </c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</row>
  </sheetData>
  <mergeCells count="30">
    <mergeCell ref="A12:AK12"/>
    <mergeCell ref="A4:AK4"/>
    <mergeCell ref="A6:AK6"/>
    <mergeCell ref="A7:AK7"/>
    <mergeCell ref="A9:AK9"/>
    <mergeCell ref="A11:AK11"/>
    <mergeCell ref="A13:AJ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C14:AJ14"/>
    <mergeCell ref="AG15:AH15"/>
    <mergeCell ref="AK14:AK16"/>
    <mergeCell ref="K15:O15"/>
    <mergeCell ref="P15:T15"/>
    <mergeCell ref="U15:V15"/>
    <mergeCell ref="W15:X15"/>
    <mergeCell ref="Y15:Z15"/>
    <mergeCell ref="AC15:AD15"/>
    <mergeCell ref="AE15:AF15"/>
    <mergeCell ref="AI15:AI16"/>
    <mergeCell ref="AJ15:AJ16"/>
    <mergeCell ref="U14:Z14"/>
    <mergeCell ref="AA14:AB15"/>
  </mergeCells>
  <conditionalFormatting sqref="C42:D42 C32:C34 C38:D38 D39:D40 AH41 AJ42 G42:S42 U42:AH42">
    <cfRule type="cellIs" dxfId="24" priority="76" operator="equal">
      <formula>0</formula>
    </cfRule>
  </conditionalFormatting>
  <conditionalFormatting sqref="D42 C34 G32:G33 I32:J33 AI38:AK39 B38:AH38 P32:V33 AC26:AE26 E26:F28 E32:F34 AC18:AK20 K18:O20 AH41 AJ42 D39:AK40 G42:S42 U42:AH42">
    <cfRule type="cellIs" dxfId="23" priority="75" operator="equal">
      <formula>"нд"</formula>
    </cfRule>
  </conditionalFormatting>
  <conditionalFormatting sqref="E42:F42">
    <cfRule type="cellIs" dxfId="22" priority="38" operator="equal">
      <formula>0</formula>
    </cfRule>
  </conditionalFormatting>
  <conditionalFormatting sqref="E42:F42">
    <cfRule type="cellIs" dxfId="21" priority="37" operator="equal">
      <formula>"нд"</formula>
    </cfRule>
  </conditionalFormatting>
  <conditionalFormatting sqref="AE42">
    <cfRule type="cellIs" dxfId="20" priority="36" operator="equal">
      <formula>"нд"</formula>
    </cfRule>
  </conditionalFormatting>
  <conditionalFormatting sqref="C41">
    <cfRule type="cellIs" dxfId="19" priority="24" operator="equal">
      <formula>0</formula>
    </cfRule>
  </conditionalFormatting>
  <conditionalFormatting sqref="C75:C76">
    <cfRule type="cellIs" dxfId="18" priority="23" operator="equal">
      <formula>0</formula>
    </cfRule>
  </conditionalFormatting>
  <conditionalFormatting sqref="D41">
    <cfRule type="cellIs" dxfId="17" priority="21" operator="equal">
      <formula>0</formula>
    </cfRule>
  </conditionalFormatting>
  <conditionalFormatting sqref="D41">
    <cfRule type="cellIs" dxfId="16" priority="20" operator="equal">
      <formula>"нд"</formula>
    </cfRule>
  </conditionalFormatting>
  <conditionalFormatting sqref="AI41:AJ41 AI42">
    <cfRule type="cellIs" dxfId="15" priority="19" operator="equal">
      <formula>0</formula>
    </cfRule>
  </conditionalFormatting>
  <conditionalFormatting sqref="AI41:AJ41 AI42">
    <cfRule type="cellIs" dxfId="14" priority="18" operator="equal">
      <formula>"нд"</formula>
    </cfRule>
  </conditionalFormatting>
  <conditionalFormatting sqref="L18:T20">
    <cfRule type="cellIs" dxfId="13" priority="17" operator="equal">
      <formula>"нд"</formula>
    </cfRule>
  </conditionalFormatting>
  <conditionalFormatting sqref="D20:F24">
    <cfRule type="cellIs" dxfId="12" priority="15" operator="equal">
      <formula>"нд"</formula>
    </cfRule>
  </conditionalFormatting>
  <conditionalFormatting sqref="AF41">
    <cfRule type="cellIs" dxfId="11" priority="13" operator="equal">
      <formula>0</formula>
    </cfRule>
  </conditionalFormatting>
  <conditionalFormatting sqref="AF41">
    <cfRule type="cellIs" dxfId="10" priority="12" operator="equal">
      <formula>"нд"</formula>
    </cfRule>
  </conditionalFormatting>
  <conditionalFormatting sqref="P41 S41">
    <cfRule type="cellIs" dxfId="9" priority="11" operator="equal">
      <formula>0</formula>
    </cfRule>
  </conditionalFormatting>
  <conditionalFormatting sqref="P41 S41">
    <cfRule type="cellIs" dxfId="8" priority="10" operator="equal">
      <formula>"нд"</formula>
    </cfRule>
  </conditionalFormatting>
  <conditionalFormatting sqref="I20">
    <cfRule type="cellIs" dxfId="7" priority="9" operator="equal">
      <formula>"нд"</formula>
    </cfRule>
  </conditionalFormatting>
  <conditionalFormatting sqref="H20">
    <cfRule type="cellIs" dxfId="6" priority="8" operator="equal">
      <formula>"нд"</formula>
    </cfRule>
  </conditionalFormatting>
  <conditionalFormatting sqref="H18:J19">
    <cfRule type="cellIs" dxfId="5" priority="7" operator="equal">
      <formula>"нд"</formula>
    </cfRule>
  </conditionalFormatting>
  <conditionalFormatting sqref="C77:C78">
    <cfRule type="cellIs" dxfId="4" priority="5" operator="equal">
      <formula>0</formula>
    </cfRule>
  </conditionalFormatting>
  <conditionalFormatting sqref="K41">
    <cfRule type="cellIs" dxfId="3" priority="4" operator="equal">
      <formula>0</formula>
    </cfRule>
  </conditionalFormatting>
  <conditionalFormatting sqref="K41">
    <cfRule type="cellIs" dxfId="2" priority="3" operator="equal">
      <formula>"нд"</formula>
    </cfRule>
  </conditionalFormatting>
  <conditionalFormatting sqref="Q41:R41">
    <cfRule type="cellIs" dxfId="1" priority="2" operator="equal">
      <formula>"нд"</formula>
    </cfRule>
  </conditionalFormatting>
  <conditionalFormatting sqref="T41:T42">
    <cfRule type="cellIs" dxfId="0" priority="1" operator="equal">
      <formula>"нд"</formula>
    </cfRule>
  </conditionalFormatting>
  <printOptions horizontalCentered="1"/>
  <pageMargins left="0.31496062992125984" right="0.11811023622047245" top="0.55118110236220474" bottom="0.15748031496062992" header="0" footer="0"/>
  <pageSetup paperSize="8" scale="24" firstPageNumber="2" fitToHeight="3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Горкин М.В.</cp:lastModifiedBy>
  <cp:lastPrinted>2017-08-04T13:13:04Z</cp:lastPrinted>
  <dcterms:created xsi:type="dcterms:W3CDTF">2016-08-12T13:28:25Z</dcterms:created>
  <dcterms:modified xsi:type="dcterms:W3CDTF">2019-04-24T06:35:49Z</dcterms:modified>
</cp:coreProperties>
</file>